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abajo\Informes\Informes 2025\11. Informe Acceso a Educación Superior\"/>
    </mc:Choice>
  </mc:AlternateContent>
  <xr:revisionPtr revIDLastSave="0" documentId="13_ncr:1_{34B3E2CD-3C6A-4CF8-BC41-CC47CB5D93C0}" xr6:coauthVersionLast="47" xr6:coauthVersionMax="47" xr10:uidLastSave="{00000000-0000-0000-0000-000000000000}"/>
  <bookViews>
    <workbookView xWindow="-120" yWindow="-120" windowWidth="29040" windowHeight="16440" tabRatio="894" xr2:uid="{00000000-000D-0000-FFFF-FFFF00000000}"/>
  </bookViews>
  <sheets>
    <sheet name="Índice" sheetId="19" r:id="rId1"/>
    <sheet name="Acceso Inmediato Cifra Contexto" sheetId="38" r:id="rId2"/>
    <sheet name="Acceso Inmediato a ES " sheetId="34" r:id="rId3"/>
    <sheet name="Tipos IES a las que acceden" sheetId="25" r:id="rId4"/>
    <sheet name="Acceso Acumulado a ES" sheetId="39" r:id="rId5"/>
    <sheet name="Participación Acumulada" sheetId="40" r:id="rId6"/>
  </sheets>
  <definedNames>
    <definedName name="_xlnm._FilterDatabase" localSheetId="2" hidden="1">'Acceso Inmediato a ES '!$A$62:$W$79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7" i="25" l="1"/>
  <c r="N156" i="25"/>
  <c r="N155" i="25"/>
  <c r="P157" i="25"/>
  <c r="O157" i="25"/>
  <c r="P156" i="25"/>
  <c r="O156" i="25"/>
  <c r="P155" i="25"/>
  <c r="O155" i="25"/>
  <c r="N80" i="25"/>
  <c r="N79" i="25"/>
  <c r="N78" i="25"/>
  <c r="P80" i="25"/>
  <c r="O80" i="25"/>
  <c r="P79" i="25"/>
  <c r="O79" i="25"/>
  <c r="P78" i="25"/>
  <c r="O78" i="25"/>
  <c r="W46" i="34"/>
  <c r="V46" i="34"/>
  <c r="U46" i="34"/>
  <c r="W58" i="34" l="1"/>
  <c r="V58" i="34"/>
  <c r="U58" i="34"/>
  <c r="W57" i="34"/>
  <c r="V57" i="34"/>
  <c r="U57" i="34"/>
  <c r="W56" i="34"/>
  <c r="V56" i="34"/>
  <c r="U56" i="34"/>
  <c r="W55" i="34"/>
  <c r="V55" i="34"/>
  <c r="U55" i="34"/>
  <c r="W54" i="34"/>
  <c r="V54" i="34"/>
  <c r="U54" i="34"/>
  <c r="W53" i="34"/>
  <c r="V53" i="34"/>
  <c r="U53" i="34"/>
  <c r="W52" i="34"/>
  <c r="V52" i="34"/>
  <c r="U52" i="34"/>
  <c r="W51" i="34"/>
  <c r="V51" i="34"/>
  <c r="U51" i="34"/>
  <c r="W50" i="34"/>
  <c r="V50" i="34"/>
  <c r="U50" i="34"/>
  <c r="W49" i="34"/>
  <c r="V49" i="34"/>
  <c r="U49" i="34"/>
  <c r="W48" i="34"/>
  <c r="V48" i="34"/>
  <c r="U48" i="34"/>
  <c r="W47" i="34"/>
  <c r="V47" i="34"/>
  <c r="U47" i="34"/>
  <c r="T10" i="34" l="1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C127" i="39" l="1"/>
  <c r="C113" i="39"/>
  <c r="F127" i="39" l="1"/>
  <c r="D113" i="39"/>
  <c r="E113" i="39"/>
  <c r="F113" i="39"/>
  <c r="G113" i="39"/>
  <c r="D127" i="39"/>
  <c r="E127" i="39"/>
  <c r="B127" i="39"/>
  <c r="N8" i="25" l="1"/>
  <c r="U64" i="34"/>
  <c r="V64" i="34"/>
  <c r="W64" i="34"/>
  <c r="U65" i="34"/>
  <c r="V65" i="34"/>
  <c r="W65" i="34"/>
  <c r="U66" i="34"/>
  <c r="V66" i="34"/>
  <c r="W66" i="34"/>
  <c r="U67" i="34"/>
  <c r="V67" i="34"/>
  <c r="W67" i="34"/>
  <c r="U68" i="34"/>
  <c r="V68" i="34"/>
  <c r="W68" i="34"/>
  <c r="U69" i="34"/>
  <c r="V69" i="34"/>
  <c r="W69" i="34"/>
  <c r="U70" i="34"/>
  <c r="V70" i="34"/>
  <c r="W70" i="34"/>
  <c r="U71" i="34"/>
  <c r="V71" i="34"/>
  <c r="W71" i="34"/>
  <c r="U72" i="34"/>
  <c r="V72" i="34"/>
  <c r="W72" i="34"/>
  <c r="U73" i="34"/>
  <c r="V73" i="34"/>
  <c r="W73" i="34"/>
  <c r="U74" i="34"/>
  <c r="V74" i="34"/>
  <c r="W74" i="34"/>
  <c r="U75" i="34"/>
  <c r="V75" i="34"/>
  <c r="W75" i="34"/>
  <c r="U76" i="34"/>
  <c r="V76" i="34"/>
  <c r="W76" i="34"/>
  <c r="U77" i="34"/>
  <c r="V77" i="34"/>
  <c r="W77" i="34"/>
  <c r="U78" i="34"/>
  <c r="V78" i="34"/>
  <c r="W78" i="34"/>
  <c r="W63" i="34"/>
  <c r="V63" i="34"/>
  <c r="U63" i="34"/>
  <c r="U9" i="34"/>
  <c r="U41" i="34"/>
  <c r="U26" i="34"/>
  <c r="W7" i="34"/>
  <c r="V7" i="34"/>
  <c r="U7" i="34"/>
  <c r="C307" i="39" l="1"/>
  <c r="B307" i="39"/>
  <c r="G311" i="39"/>
  <c r="F311" i="39"/>
  <c r="E311" i="39"/>
  <c r="D311" i="39"/>
  <c r="C311" i="39"/>
  <c r="B311" i="39"/>
  <c r="H310" i="39"/>
  <c r="G310" i="39"/>
  <c r="F310" i="39"/>
  <c r="E310" i="39"/>
  <c r="D310" i="39"/>
  <c r="C310" i="39"/>
  <c r="B310" i="39"/>
  <c r="I309" i="39"/>
  <c r="H309" i="39"/>
  <c r="G309" i="39"/>
  <c r="F309" i="39"/>
  <c r="E309" i="39"/>
  <c r="D309" i="39"/>
  <c r="C309" i="39"/>
  <c r="B309" i="39"/>
  <c r="J308" i="39"/>
  <c r="I308" i="39"/>
  <c r="H308" i="39"/>
  <c r="G308" i="39"/>
  <c r="F308" i="39"/>
  <c r="E308" i="39"/>
  <c r="D308" i="39"/>
  <c r="C308" i="39"/>
  <c r="B308" i="39"/>
  <c r="K307" i="39"/>
  <c r="J307" i="39"/>
  <c r="I307" i="39"/>
  <c r="H307" i="39"/>
  <c r="G307" i="39"/>
  <c r="F307" i="39"/>
  <c r="E307" i="39"/>
  <c r="D307" i="39"/>
  <c r="D285" i="39"/>
  <c r="E285" i="39"/>
  <c r="D284" i="39"/>
  <c r="E284" i="39"/>
  <c r="F284" i="39"/>
  <c r="D283" i="39"/>
  <c r="E283" i="39"/>
  <c r="F283" i="39"/>
  <c r="G283" i="39"/>
  <c r="C283" i="39"/>
  <c r="C284" i="39"/>
  <c r="C285" i="39"/>
  <c r="C286" i="39"/>
  <c r="C287" i="39"/>
  <c r="D282" i="39"/>
  <c r="E282" i="39"/>
  <c r="F282" i="39"/>
  <c r="G282" i="39"/>
  <c r="H282" i="39"/>
  <c r="C282" i="39"/>
  <c r="B283" i="39"/>
  <c r="B284" i="39"/>
  <c r="B285" i="39"/>
  <c r="B286" i="39"/>
  <c r="B287" i="39"/>
  <c r="B288" i="39"/>
  <c r="B282" i="39"/>
  <c r="G261" i="39"/>
  <c r="F261" i="39"/>
  <c r="E261" i="39"/>
  <c r="D261" i="39"/>
  <c r="C261" i="39"/>
  <c r="B261" i="39"/>
  <c r="H260" i="39"/>
  <c r="G260" i="39"/>
  <c r="F260" i="39"/>
  <c r="E260" i="39"/>
  <c r="D260" i="39"/>
  <c r="C260" i="39"/>
  <c r="B260" i="39"/>
  <c r="I259" i="39"/>
  <c r="H259" i="39"/>
  <c r="G259" i="39"/>
  <c r="F259" i="39"/>
  <c r="E259" i="39"/>
  <c r="D259" i="39"/>
  <c r="C259" i="39"/>
  <c r="B259" i="39"/>
  <c r="J258" i="39"/>
  <c r="I258" i="39"/>
  <c r="H258" i="39"/>
  <c r="G258" i="39"/>
  <c r="F258" i="39"/>
  <c r="E258" i="39"/>
  <c r="D258" i="39"/>
  <c r="C258" i="39"/>
  <c r="B258" i="39"/>
  <c r="K257" i="39"/>
  <c r="J257" i="39"/>
  <c r="I257" i="39"/>
  <c r="H257" i="39"/>
  <c r="G257" i="39"/>
  <c r="F257" i="39"/>
  <c r="E257" i="39"/>
  <c r="D257" i="39"/>
  <c r="C257" i="39"/>
  <c r="B257" i="39"/>
  <c r="G233" i="39"/>
  <c r="F233" i="39"/>
  <c r="E233" i="39"/>
  <c r="D233" i="39"/>
  <c r="C233" i="39"/>
  <c r="B233" i="39"/>
  <c r="H232" i="39"/>
  <c r="G232" i="39"/>
  <c r="F232" i="39"/>
  <c r="E232" i="39"/>
  <c r="D232" i="39"/>
  <c r="C232" i="39"/>
  <c r="B232" i="39"/>
  <c r="I231" i="39"/>
  <c r="H231" i="39"/>
  <c r="G231" i="39"/>
  <c r="F231" i="39"/>
  <c r="E231" i="39"/>
  <c r="D231" i="39"/>
  <c r="C231" i="39"/>
  <c r="B231" i="39"/>
  <c r="J230" i="39"/>
  <c r="I230" i="39"/>
  <c r="H230" i="39"/>
  <c r="G230" i="39"/>
  <c r="F230" i="39"/>
  <c r="E230" i="39"/>
  <c r="D230" i="39"/>
  <c r="C230" i="39"/>
  <c r="B230" i="39"/>
  <c r="K229" i="39"/>
  <c r="J229" i="39"/>
  <c r="I229" i="39"/>
  <c r="H229" i="39"/>
  <c r="G229" i="39"/>
  <c r="F229" i="39"/>
  <c r="E229" i="39"/>
  <c r="D229" i="39"/>
  <c r="C229" i="39"/>
  <c r="B229" i="39"/>
  <c r="G205" i="39"/>
  <c r="F205" i="39"/>
  <c r="E205" i="39"/>
  <c r="D205" i="39"/>
  <c r="C205" i="39"/>
  <c r="B205" i="39"/>
  <c r="H204" i="39"/>
  <c r="G204" i="39"/>
  <c r="F204" i="39"/>
  <c r="E204" i="39"/>
  <c r="D204" i="39"/>
  <c r="C204" i="39"/>
  <c r="B204" i="39"/>
  <c r="I203" i="39"/>
  <c r="H203" i="39"/>
  <c r="G203" i="39"/>
  <c r="F203" i="39"/>
  <c r="E203" i="39"/>
  <c r="D203" i="39"/>
  <c r="C203" i="39"/>
  <c r="B203" i="39"/>
  <c r="J202" i="39"/>
  <c r="I202" i="39"/>
  <c r="H202" i="39"/>
  <c r="G202" i="39"/>
  <c r="F202" i="39"/>
  <c r="E202" i="39"/>
  <c r="D202" i="39"/>
  <c r="C202" i="39"/>
  <c r="B202" i="39"/>
  <c r="K201" i="39"/>
  <c r="J201" i="39"/>
  <c r="I201" i="39"/>
  <c r="H201" i="39"/>
  <c r="G201" i="39"/>
  <c r="F201" i="39"/>
  <c r="E201" i="39"/>
  <c r="D201" i="39"/>
  <c r="C201" i="39"/>
  <c r="B201" i="39"/>
  <c r="G177" i="39"/>
  <c r="F177" i="39"/>
  <c r="E177" i="39"/>
  <c r="D177" i="39"/>
  <c r="C177" i="39"/>
  <c r="B177" i="39"/>
  <c r="H176" i="39"/>
  <c r="G176" i="39"/>
  <c r="F176" i="39"/>
  <c r="E176" i="39"/>
  <c r="D176" i="39"/>
  <c r="C176" i="39"/>
  <c r="B176" i="39"/>
  <c r="I175" i="39"/>
  <c r="H175" i="39"/>
  <c r="G175" i="39"/>
  <c r="F175" i="39"/>
  <c r="E175" i="39"/>
  <c r="D175" i="39"/>
  <c r="C175" i="39"/>
  <c r="B175" i="39"/>
  <c r="J174" i="39"/>
  <c r="I174" i="39"/>
  <c r="H174" i="39"/>
  <c r="G174" i="39"/>
  <c r="F174" i="39"/>
  <c r="E174" i="39"/>
  <c r="D174" i="39"/>
  <c r="C174" i="39"/>
  <c r="B174" i="39"/>
  <c r="K173" i="39"/>
  <c r="J173" i="39"/>
  <c r="I173" i="39"/>
  <c r="H173" i="39"/>
  <c r="G173" i="39"/>
  <c r="F173" i="39"/>
  <c r="E173" i="39"/>
  <c r="D173" i="39"/>
  <c r="C173" i="39"/>
  <c r="B173" i="39"/>
  <c r="G149" i="39"/>
  <c r="F149" i="39"/>
  <c r="E149" i="39"/>
  <c r="D149" i="39"/>
  <c r="C149" i="39"/>
  <c r="B149" i="39"/>
  <c r="H148" i="39"/>
  <c r="G148" i="39"/>
  <c r="F148" i="39"/>
  <c r="E148" i="39"/>
  <c r="D148" i="39"/>
  <c r="C148" i="39"/>
  <c r="B148" i="39"/>
  <c r="I147" i="39"/>
  <c r="H147" i="39"/>
  <c r="G147" i="39"/>
  <c r="F147" i="39"/>
  <c r="E147" i="39"/>
  <c r="D147" i="39"/>
  <c r="C147" i="39"/>
  <c r="B147" i="39"/>
  <c r="J146" i="39"/>
  <c r="I146" i="39"/>
  <c r="H146" i="39"/>
  <c r="G146" i="39"/>
  <c r="F146" i="39"/>
  <c r="E146" i="39"/>
  <c r="D146" i="39"/>
  <c r="C146" i="39"/>
  <c r="B146" i="39"/>
  <c r="K145" i="39"/>
  <c r="J145" i="39"/>
  <c r="I145" i="39"/>
  <c r="H145" i="39"/>
  <c r="G145" i="39"/>
  <c r="F145" i="39"/>
  <c r="E145" i="39"/>
  <c r="D145" i="39"/>
  <c r="C145" i="39"/>
  <c r="B145" i="39"/>
  <c r="G121" i="39"/>
  <c r="F121" i="39"/>
  <c r="E121" i="39"/>
  <c r="D121" i="39"/>
  <c r="C121" i="39"/>
  <c r="B121" i="39"/>
  <c r="H120" i="39"/>
  <c r="G120" i="39"/>
  <c r="F120" i="39"/>
  <c r="E120" i="39"/>
  <c r="D120" i="39"/>
  <c r="C120" i="39"/>
  <c r="B120" i="39"/>
  <c r="I119" i="39"/>
  <c r="H119" i="39"/>
  <c r="G119" i="39"/>
  <c r="F119" i="39"/>
  <c r="E119" i="39"/>
  <c r="D119" i="39"/>
  <c r="C119" i="39"/>
  <c r="B119" i="39"/>
  <c r="J118" i="39"/>
  <c r="I118" i="39"/>
  <c r="H118" i="39"/>
  <c r="G118" i="39"/>
  <c r="F118" i="39"/>
  <c r="E118" i="39"/>
  <c r="D118" i="39"/>
  <c r="C118" i="39"/>
  <c r="B118" i="39"/>
  <c r="K117" i="39"/>
  <c r="J117" i="39"/>
  <c r="I117" i="39"/>
  <c r="H117" i="39"/>
  <c r="G117" i="39"/>
  <c r="F117" i="39"/>
  <c r="E117" i="39"/>
  <c r="D117" i="39"/>
  <c r="C117" i="39"/>
  <c r="B117" i="39"/>
  <c r="D93" i="39"/>
  <c r="E93" i="39"/>
  <c r="F93" i="39"/>
  <c r="G93" i="39"/>
  <c r="D92" i="39"/>
  <c r="E92" i="39"/>
  <c r="F92" i="39"/>
  <c r="G92" i="39"/>
  <c r="H92" i="39"/>
  <c r="D91" i="39"/>
  <c r="E91" i="39"/>
  <c r="F91" i="39"/>
  <c r="G91" i="39"/>
  <c r="H91" i="39"/>
  <c r="I91" i="39"/>
  <c r="D90" i="39"/>
  <c r="E90" i="39"/>
  <c r="F90" i="39"/>
  <c r="G90" i="39"/>
  <c r="H90" i="39"/>
  <c r="I90" i="39"/>
  <c r="J90" i="39"/>
  <c r="D89" i="39"/>
  <c r="E89" i="39"/>
  <c r="F89" i="39"/>
  <c r="G89" i="39"/>
  <c r="H89" i="39"/>
  <c r="I89" i="39"/>
  <c r="J89" i="39"/>
  <c r="K89" i="39"/>
  <c r="C90" i="39"/>
  <c r="C91" i="39"/>
  <c r="C92" i="39"/>
  <c r="C93" i="39"/>
  <c r="C89" i="39"/>
  <c r="B93" i="39"/>
  <c r="B92" i="39"/>
  <c r="B91" i="39"/>
  <c r="B90" i="39"/>
  <c r="B89" i="39"/>
  <c r="D65" i="39"/>
  <c r="E65" i="39"/>
  <c r="F65" i="39"/>
  <c r="G65" i="39"/>
  <c r="D64" i="39"/>
  <c r="E64" i="39"/>
  <c r="F64" i="39"/>
  <c r="G64" i="39"/>
  <c r="H64" i="39"/>
  <c r="D63" i="39"/>
  <c r="E63" i="39"/>
  <c r="F63" i="39"/>
  <c r="G63" i="39"/>
  <c r="H63" i="39"/>
  <c r="I63" i="39"/>
  <c r="D62" i="39"/>
  <c r="E62" i="39"/>
  <c r="F62" i="39"/>
  <c r="G62" i="39"/>
  <c r="H62" i="39"/>
  <c r="I62" i="39"/>
  <c r="J62" i="39"/>
  <c r="C62" i="39"/>
  <c r="C63" i="39"/>
  <c r="C64" i="39"/>
  <c r="C65" i="39"/>
  <c r="D61" i="39"/>
  <c r="E61" i="39"/>
  <c r="F61" i="39"/>
  <c r="G61" i="39"/>
  <c r="H61" i="39"/>
  <c r="I61" i="39"/>
  <c r="J61" i="39"/>
  <c r="K61" i="39"/>
  <c r="C61" i="39"/>
  <c r="B70" i="39"/>
  <c r="B69" i="39"/>
  <c r="B68" i="39"/>
  <c r="B67" i="39"/>
  <c r="B66" i="39"/>
  <c r="B65" i="39"/>
  <c r="B64" i="39"/>
  <c r="B63" i="39"/>
  <c r="B62" i="39"/>
  <c r="B61" i="39"/>
  <c r="B42" i="39"/>
  <c r="B41" i="39"/>
  <c r="B40" i="39"/>
  <c r="B39" i="39"/>
  <c r="B38" i="39"/>
  <c r="B37" i="39"/>
  <c r="B36" i="39"/>
  <c r="B35" i="39"/>
  <c r="B34" i="39"/>
  <c r="B33" i="39"/>
  <c r="D37" i="39"/>
  <c r="E37" i="39"/>
  <c r="F37" i="39"/>
  <c r="G37" i="39"/>
  <c r="D36" i="39"/>
  <c r="E36" i="39"/>
  <c r="F36" i="39"/>
  <c r="G36" i="39"/>
  <c r="H36" i="39"/>
  <c r="I35" i="39"/>
  <c r="D35" i="39"/>
  <c r="E35" i="39"/>
  <c r="F35" i="39"/>
  <c r="G35" i="39"/>
  <c r="H35" i="39"/>
  <c r="D34" i="39"/>
  <c r="E34" i="39"/>
  <c r="F34" i="39"/>
  <c r="G34" i="39"/>
  <c r="H34" i="39"/>
  <c r="I34" i="39"/>
  <c r="J34" i="39"/>
  <c r="C34" i="39"/>
  <c r="C35" i="39"/>
  <c r="C36" i="39"/>
  <c r="C37" i="39"/>
  <c r="D33" i="39"/>
  <c r="E33" i="39"/>
  <c r="F33" i="39"/>
  <c r="G33" i="39"/>
  <c r="H33" i="39"/>
  <c r="I33" i="39"/>
  <c r="J33" i="39"/>
  <c r="K33" i="39"/>
  <c r="C33" i="39"/>
  <c r="D24" i="39"/>
  <c r="E24" i="39"/>
  <c r="F24" i="39"/>
  <c r="G24" i="39"/>
  <c r="C24" i="39"/>
  <c r="B24" i="39"/>
  <c r="H23" i="39"/>
  <c r="D23" i="39"/>
  <c r="E23" i="39"/>
  <c r="F23" i="39"/>
  <c r="G23" i="39"/>
  <c r="C23" i="39"/>
  <c r="B23" i="39"/>
  <c r="I22" i="39"/>
  <c r="D22" i="39"/>
  <c r="E22" i="39"/>
  <c r="F22" i="39"/>
  <c r="G22" i="39"/>
  <c r="H22" i="39"/>
  <c r="C22" i="39"/>
  <c r="B22" i="39"/>
  <c r="J21" i="39"/>
  <c r="D21" i="39"/>
  <c r="E21" i="39"/>
  <c r="F21" i="39"/>
  <c r="G21" i="39"/>
  <c r="H21" i="39"/>
  <c r="I21" i="39"/>
  <c r="C21" i="39"/>
  <c r="B21" i="39"/>
  <c r="K20" i="39"/>
  <c r="E20" i="39"/>
  <c r="F20" i="39"/>
  <c r="G20" i="39"/>
  <c r="H20" i="39"/>
  <c r="I20" i="39"/>
  <c r="J20" i="39"/>
  <c r="D20" i="39"/>
  <c r="C20" i="39"/>
  <c r="B20" i="39"/>
  <c r="P149" i="25"/>
  <c r="P150" i="25"/>
  <c r="O149" i="25"/>
  <c r="O150" i="25"/>
  <c r="P148" i="25"/>
  <c r="O148" i="25"/>
  <c r="P142" i="25"/>
  <c r="P143" i="25"/>
  <c r="O142" i="25"/>
  <c r="O143" i="25"/>
  <c r="N142" i="25"/>
  <c r="N143" i="25"/>
  <c r="P141" i="25"/>
  <c r="O141" i="25"/>
  <c r="N141" i="25"/>
  <c r="P135" i="25"/>
  <c r="P136" i="25"/>
  <c r="O135" i="25"/>
  <c r="O136" i="25"/>
  <c r="N135" i="25"/>
  <c r="N136" i="25"/>
  <c r="P134" i="25"/>
  <c r="O134" i="25"/>
  <c r="N134" i="25"/>
  <c r="P128" i="25"/>
  <c r="P129" i="25"/>
  <c r="O128" i="25"/>
  <c r="O129" i="25"/>
  <c r="N128" i="25"/>
  <c r="N129" i="25"/>
  <c r="P127" i="25"/>
  <c r="O127" i="25"/>
  <c r="N127" i="25"/>
  <c r="P121" i="25"/>
  <c r="P122" i="25"/>
  <c r="O121" i="25"/>
  <c r="O122" i="25"/>
  <c r="N121" i="25"/>
  <c r="N122" i="25"/>
  <c r="P120" i="25"/>
  <c r="O120" i="25"/>
  <c r="N120" i="25"/>
  <c r="P114" i="25"/>
  <c r="P115" i="25"/>
  <c r="O114" i="25"/>
  <c r="O115" i="25"/>
  <c r="N114" i="25"/>
  <c r="N115" i="25"/>
  <c r="P113" i="25"/>
  <c r="O113" i="25"/>
  <c r="N113" i="25"/>
  <c r="P107" i="25"/>
  <c r="P108" i="25"/>
  <c r="O107" i="25"/>
  <c r="O108" i="25"/>
  <c r="N107" i="25"/>
  <c r="N108" i="25"/>
  <c r="P106" i="25"/>
  <c r="O106" i="25"/>
  <c r="N106" i="25"/>
  <c r="P100" i="25"/>
  <c r="P101" i="25"/>
  <c r="O100" i="25"/>
  <c r="O101" i="25"/>
  <c r="N100" i="25"/>
  <c r="N101" i="25"/>
  <c r="P99" i="25"/>
  <c r="O99" i="25"/>
  <c r="N99" i="25"/>
  <c r="P93" i="25"/>
  <c r="P94" i="25"/>
  <c r="O93" i="25"/>
  <c r="O94" i="25"/>
  <c r="N93" i="25"/>
  <c r="N94" i="25"/>
  <c r="P92" i="25"/>
  <c r="O92" i="25"/>
  <c r="N92" i="25"/>
  <c r="P86" i="25"/>
  <c r="P87" i="25"/>
  <c r="O86" i="25"/>
  <c r="O87" i="25"/>
  <c r="N86" i="25"/>
  <c r="N87" i="25"/>
  <c r="P85" i="25"/>
  <c r="O85" i="25"/>
  <c r="N85" i="25"/>
  <c r="P72" i="25"/>
  <c r="P73" i="25"/>
  <c r="O72" i="25"/>
  <c r="O73" i="25"/>
  <c r="P71" i="25"/>
  <c r="O71" i="25"/>
  <c r="P65" i="25"/>
  <c r="P66" i="25"/>
  <c r="O65" i="25"/>
  <c r="O66" i="25"/>
  <c r="N65" i="25"/>
  <c r="N66" i="25"/>
  <c r="P64" i="25"/>
  <c r="O64" i="25"/>
  <c r="N64" i="25"/>
  <c r="P58" i="25"/>
  <c r="P59" i="25"/>
  <c r="O58" i="25"/>
  <c r="O59" i="25"/>
  <c r="N58" i="25"/>
  <c r="N59" i="25"/>
  <c r="P57" i="25"/>
  <c r="O57" i="25"/>
  <c r="N57" i="25"/>
  <c r="P51" i="25"/>
  <c r="P52" i="25"/>
  <c r="O51" i="25"/>
  <c r="O52" i="25"/>
  <c r="N51" i="25"/>
  <c r="N52" i="25"/>
  <c r="P50" i="25"/>
  <c r="O50" i="25"/>
  <c r="N50" i="25"/>
  <c r="P44" i="25"/>
  <c r="P45" i="25"/>
  <c r="O44" i="25"/>
  <c r="O45" i="25"/>
  <c r="N44" i="25"/>
  <c r="N45" i="25"/>
  <c r="P43" i="25"/>
  <c r="O43" i="25"/>
  <c r="N43" i="25"/>
  <c r="P37" i="25"/>
  <c r="P38" i="25"/>
  <c r="O37" i="25"/>
  <c r="O38" i="25"/>
  <c r="N37" i="25"/>
  <c r="N38" i="25"/>
  <c r="P36" i="25"/>
  <c r="O36" i="25"/>
  <c r="N36" i="25"/>
  <c r="P30" i="25"/>
  <c r="P31" i="25"/>
  <c r="O30" i="25"/>
  <c r="O31" i="25"/>
  <c r="N30" i="25"/>
  <c r="N31" i="25"/>
  <c r="P29" i="25"/>
  <c r="O29" i="25"/>
  <c r="N29" i="25"/>
  <c r="P23" i="25"/>
  <c r="P24" i="25"/>
  <c r="O23" i="25"/>
  <c r="O24" i="25"/>
  <c r="N23" i="25"/>
  <c r="N24" i="25"/>
  <c r="P22" i="25"/>
  <c r="O22" i="25"/>
  <c r="N22" i="25"/>
  <c r="P16" i="25"/>
  <c r="P17" i="25"/>
  <c r="O16" i="25"/>
  <c r="O17" i="25"/>
  <c r="N16" i="25"/>
  <c r="N17" i="25"/>
  <c r="P15" i="25"/>
  <c r="O15" i="25"/>
  <c r="N15" i="25"/>
  <c r="P9" i="25"/>
  <c r="P10" i="25"/>
  <c r="O9" i="25"/>
  <c r="O10" i="25"/>
  <c r="N9" i="25"/>
  <c r="N10" i="25"/>
  <c r="P8" i="25"/>
  <c r="O8" i="25"/>
  <c r="W104" i="34"/>
  <c r="W105" i="34"/>
  <c r="W106" i="34"/>
  <c r="W107" i="34"/>
  <c r="W108" i="34"/>
  <c r="W109" i="34"/>
  <c r="W110" i="34"/>
  <c r="W111" i="34"/>
  <c r="W112" i="34"/>
  <c r="W113" i="34"/>
  <c r="W114" i="34"/>
  <c r="W115" i="34"/>
  <c r="W116" i="34"/>
  <c r="W117" i="34"/>
  <c r="W118" i="34"/>
  <c r="V104" i="34"/>
  <c r="V105" i="34"/>
  <c r="V106" i="34"/>
  <c r="V107" i="34"/>
  <c r="V108" i="34"/>
  <c r="V109" i="34"/>
  <c r="V110" i="34"/>
  <c r="V111" i="34"/>
  <c r="V112" i="34"/>
  <c r="V113" i="34"/>
  <c r="V114" i="34"/>
  <c r="V115" i="34"/>
  <c r="V116" i="34"/>
  <c r="V117" i="34"/>
  <c r="V118" i="34"/>
  <c r="U104" i="34"/>
  <c r="U105" i="34"/>
  <c r="U106" i="34"/>
  <c r="U107" i="34"/>
  <c r="U108" i="34"/>
  <c r="U109" i="34"/>
  <c r="U110" i="34"/>
  <c r="U111" i="34"/>
  <c r="U112" i="34"/>
  <c r="U113" i="34"/>
  <c r="U114" i="34"/>
  <c r="U115" i="34"/>
  <c r="U116" i="34"/>
  <c r="U117" i="34"/>
  <c r="U118" i="34"/>
  <c r="W103" i="34"/>
  <c r="V103" i="34"/>
  <c r="U103" i="34"/>
  <c r="W84" i="34"/>
  <c r="W85" i="34"/>
  <c r="W86" i="34"/>
  <c r="W87" i="34"/>
  <c r="W88" i="34"/>
  <c r="W89" i="34"/>
  <c r="W90" i="34"/>
  <c r="W91" i="34"/>
  <c r="W92" i="34"/>
  <c r="W93" i="34"/>
  <c r="W94" i="34"/>
  <c r="W95" i="34"/>
  <c r="W96" i="34"/>
  <c r="W97" i="34"/>
  <c r="W98" i="34"/>
  <c r="V84" i="34"/>
  <c r="V85" i="34"/>
  <c r="V86" i="34"/>
  <c r="V87" i="34"/>
  <c r="V88" i="34"/>
  <c r="V89" i="34"/>
  <c r="V90" i="34"/>
  <c r="V91" i="34"/>
  <c r="V92" i="34"/>
  <c r="V93" i="34"/>
  <c r="V94" i="34"/>
  <c r="V95" i="34"/>
  <c r="V96" i="34"/>
  <c r="V97" i="34"/>
  <c r="V98" i="34"/>
  <c r="U84" i="34"/>
  <c r="U85" i="34"/>
  <c r="U86" i="34"/>
  <c r="U87" i="34"/>
  <c r="U88" i="34"/>
  <c r="U89" i="34"/>
  <c r="U90" i="34"/>
  <c r="U91" i="34"/>
  <c r="U92" i="34"/>
  <c r="U93" i="34"/>
  <c r="U94" i="34"/>
  <c r="U95" i="34"/>
  <c r="U96" i="34"/>
  <c r="U97" i="34"/>
  <c r="U98" i="34"/>
  <c r="W83" i="34"/>
  <c r="V83" i="34"/>
  <c r="U83" i="34"/>
  <c r="W27" i="34"/>
  <c r="W28" i="34"/>
  <c r="W29" i="34"/>
  <c r="W30" i="34"/>
  <c r="W31" i="34"/>
  <c r="W32" i="34"/>
  <c r="W33" i="34"/>
  <c r="W34" i="34"/>
  <c r="W35" i="34"/>
  <c r="W36" i="34"/>
  <c r="W37" i="34"/>
  <c r="W38" i="34"/>
  <c r="W39" i="34"/>
  <c r="W40" i="34"/>
  <c r="W41" i="34"/>
  <c r="V27" i="34"/>
  <c r="V28" i="34"/>
  <c r="V29" i="34"/>
  <c r="V30" i="34"/>
  <c r="V31" i="34"/>
  <c r="V32" i="34"/>
  <c r="V33" i="34"/>
  <c r="V34" i="34"/>
  <c r="V35" i="34"/>
  <c r="V36" i="34"/>
  <c r="V37" i="34"/>
  <c r="V38" i="34"/>
  <c r="V39" i="34"/>
  <c r="V40" i="34"/>
  <c r="V41" i="34"/>
  <c r="U27" i="34"/>
  <c r="U28" i="34"/>
  <c r="U29" i="34"/>
  <c r="U30" i="34"/>
  <c r="U31" i="34"/>
  <c r="U32" i="34"/>
  <c r="U33" i="34"/>
  <c r="U34" i="34"/>
  <c r="U35" i="34"/>
  <c r="U36" i="34"/>
  <c r="U37" i="34"/>
  <c r="W26" i="34"/>
  <c r="V26" i="34"/>
  <c r="W16" i="34"/>
  <c r="W17" i="34"/>
  <c r="W18" i="34"/>
  <c r="W19" i="34"/>
  <c r="W20" i="34"/>
  <c r="W21" i="34"/>
  <c r="V16" i="34"/>
  <c r="V17" i="34"/>
  <c r="V18" i="34"/>
  <c r="V19" i="34"/>
  <c r="V20" i="34"/>
  <c r="V21" i="34"/>
  <c r="U16" i="34"/>
  <c r="U17" i="34"/>
  <c r="U18" i="34"/>
  <c r="U19" i="34"/>
  <c r="U20" i="34"/>
  <c r="U21" i="34"/>
  <c r="W15" i="34"/>
  <c r="V15" i="34"/>
  <c r="U15" i="34"/>
  <c r="W8" i="34"/>
  <c r="W9" i="34"/>
  <c r="V8" i="34"/>
  <c r="V9" i="34"/>
  <c r="U8" i="34"/>
  <c r="T56" i="38"/>
  <c r="T31" i="38"/>
  <c r="G141" i="40" l="1"/>
  <c r="G140" i="40"/>
  <c r="G139" i="40"/>
  <c r="G132" i="40"/>
  <c r="G131" i="40"/>
  <c r="G130" i="40"/>
  <c r="G123" i="40"/>
  <c r="G122" i="40"/>
  <c r="G121" i="40"/>
  <c r="G107" i="40"/>
  <c r="G106" i="40"/>
  <c r="G105" i="40"/>
  <c r="G98" i="40"/>
  <c r="G97" i="40"/>
  <c r="G96" i="40"/>
  <c r="G89" i="40"/>
  <c r="G88" i="40"/>
  <c r="G87" i="40"/>
  <c r="G80" i="40"/>
  <c r="G79" i="40"/>
  <c r="G78" i="40"/>
  <c r="G71" i="40"/>
  <c r="G70" i="40"/>
  <c r="G69" i="40"/>
  <c r="G62" i="40"/>
  <c r="G61" i="40"/>
  <c r="G60" i="40"/>
  <c r="G53" i="40"/>
  <c r="G52" i="40"/>
  <c r="G51" i="40"/>
  <c r="G44" i="40"/>
  <c r="G43" i="40"/>
  <c r="G42" i="40"/>
  <c r="G35" i="40"/>
  <c r="G34" i="40"/>
  <c r="G33" i="40"/>
  <c r="G26" i="40"/>
  <c r="G25" i="40"/>
  <c r="G24" i="40"/>
  <c r="G17" i="40"/>
  <c r="G16" i="40"/>
  <c r="G15" i="40"/>
  <c r="S56" i="38" l="1"/>
  <c r="S31" i="38"/>
  <c r="R56" i="38" l="1"/>
  <c r="R31" i="38"/>
  <c r="B10" i="34" l="1"/>
  <c r="Q56" i="38" l="1"/>
  <c r="Q31" i="38"/>
  <c r="P56" i="38" l="1"/>
  <c r="O56" i="38"/>
  <c r="N56" i="38"/>
  <c r="J56" i="38"/>
  <c r="K56" i="38"/>
  <c r="L56" i="38"/>
  <c r="M56" i="38"/>
  <c r="I56" i="38"/>
  <c r="M31" i="38"/>
  <c r="N31" i="38"/>
  <c r="O31" i="38"/>
  <c r="P31" i="38"/>
  <c r="L31" i="3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<sst xmlns="http://schemas.openxmlformats.org/spreadsheetml/2006/main" count="1165" uniqueCount="264">
  <si>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</si>
  <si>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</si>
  <si>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</si>
  <si>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</si>
  <si>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</si>
  <si>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</si>
  <si>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</si>
  <si>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</si>
  <si>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</si>
  <si>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</si>
  <si>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</si>
  <si>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</si>
  <si>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</si>
  <si>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</si>
  <si>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</si>
  <si>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</si>
  <si>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</si>
  <si>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</si>
  <si>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</si>
  <si>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</si>
  <si>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</si>
  <si>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</si>
  <si>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</si>
  <si>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</si>
  <si>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</si>
  <si>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</si>
  <si>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</si>
  <si>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Fuente: Servicio de Información de Educación Superior (SIES), de Mineduc.</t>
  </si>
  <si>
    <t>NOTA: En caso de utilizar datos de esta base para notas periodísticas o estudios, se debe citar como fuente de los datos al Servicio de Información de Educación Superior (SIES), de Mineduc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</si>
  <si>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</si>
  <si>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</si>
  <si>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</si>
  <si>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</si>
  <si>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</si>
  <si>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</si>
  <si>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</si>
  <si>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</si>
  <si>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</si>
  <si>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Científico Humanista</t>
  </si>
  <si>
    <t>Establecimientos Municipales</t>
  </si>
  <si>
    <t>Año egreso enseñanza media</t>
  </si>
  <si>
    <t>Ñuble</t>
  </si>
  <si>
    <t>Tipo de dependencia</t>
  </si>
  <si>
    <t>Brecha de género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</si>
  <si>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</si>
  <si>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</si>
  <si>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</si>
  <si>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</si>
  <si>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</si>
  <si>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</si>
  <si>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</si>
  <si>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</si>
  <si>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</si>
  <si>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</si>
  <si>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</si>
  <si>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</si>
  <si>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</si>
  <si>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</si>
  <si>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</si>
  <si>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</si>
  <si>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</si>
  <si>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</si>
  <si>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</si>
  <si>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Centro de Formación Técnica</t>
  </si>
  <si>
    <t>20.</t>
  </si>
  <si>
    <t>Técnico de Nivel Superior</t>
  </si>
  <si>
    <t>n/a</t>
  </si>
  <si>
    <t>Tipo de carrera a la que ingresa por primera vez</t>
  </si>
  <si>
    <t>Carreras Técnicas de Nivel Superior</t>
  </si>
  <si>
    <t>O'Higgins</t>
  </si>
  <si>
    <t>Profesional sin licenciatura</t>
  </si>
  <si>
    <t>Profesional con licenciatura</t>
  </si>
  <si>
    <t>Acceso Inmediato a Educación Superior por región</t>
  </si>
  <si>
    <t>Distribución Acceso Inmediato a Educación Superior por tipo de institución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</si>
  <si>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</si>
  <si>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</si>
  <si>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</si>
  <si>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Carreras Profesionales sin  licenciatura</t>
  </si>
  <si>
    <t>Carreras Profesionales con licenciatura</t>
  </si>
  <si>
    <t>Establecimientos Técnico Profesionales</t>
  </si>
  <si>
    <t>Corporación de Administración Delegada</t>
  </si>
  <si>
    <t>Distribución Acceso Inmediato a Educación Superior por tipo de institución - Mujeres</t>
  </si>
  <si>
    <t>Distribución Acceso Inmediato a Educación Superior por tipo de institución - Hombres</t>
  </si>
  <si>
    <t>Distribución Acceso Inmediato a Educación Superior por tipo de institución - Corporaciones de Administración Delegada</t>
  </si>
  <si>
    <t>Distribución Acceso Inmediato a Educación Superior por tipo de institución - Servicios Locales de Educación</t>
  </si>
  <si>
    <t>2º año</t>
  </si>
  <si>
    <t>4º año</t>
  </si>
  <si>
    <t>5º año</t>
  </si>
  <si>
    <t>6º año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</si>
  <si>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</si>
  <si>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r>
      <t>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</si>
  <si>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t>7º año</t>
  </si>
  <si>
    <t>Establecimientos Particular Subvencionados</t>
  </si>
  <si>
    <t>Establecimientos Particular Pagados</t>
  </si>
  <si>
    <t>Corporaciones de Administración Delegada</t>
  </si>
  <si>
    <t>Tipo de institución a la que ingresa por primera vez</t>
  </si>
  <si>
    <t xml:space="preserve">Establecimientos Científico Humanistas </t>
  </si>
  <si>
    <t>8º año</t>
  </si>
  <si>
    <t>N° de hombres egresados EM</t>
  </si>
  <si>
    <t>Total Egresos Ciéntifico Humanista</t>
  </si>
  <si>
    <t>Total Egresos Técnico Profesional</t>
  </si>
  <si>
    <t>Total Egresos EM</t>
  </si>
  <si>
    <t>Total Egresos Municipales</t>
  </si>
  <si>
    <t>Total Egresos Corporaciones de Administración Delegada</t>
  </si>
  <si>
    <t>Total Egresos CH</t>
  </si>
  <si>
    <t>Total Egresos TP</t>
  </si>
  <si>
    <t>Total Egresos</t>
  </si>
  <si>
    <t>N° de egresos EM que acceden inmediatamente a ES</t>
  </si>
  <si>
    <t>Total Egresos Particular Pagados</t>
  </si>
  <si>
    <t>Total Egresos Particular Subvencionados</t>
  </si>
  <si>
    <t>9º año</t>
  </si>
  <si>
    <t>Servicios Locales de Educación Pública</t>
  </si>
  <si>
    <t>21.</t>
  </si>
  <si>
    <t>N° de egresados de EM que acceden a ES al año siguiente</t>
  </si>
  <si>
    <t>N° de egresos de EM</t>
  </si>
  <si>
    <t>N° de egresadas de EM</t>
  </si>
  <si>
    <t>% de Acceso Inmediato a ES</t>
  </si>
  <si>
    <t>Tipo de enseñanza</t>
  </si>
  <si>
    <t>Administración Delegada</t>
  </si>
  <si>
    <t xml:space="preserve">Establecimientos Técnico Profesionales </t>
  </si>
  <si>
    <t>Acceso Inmediato a Educación Superior por género según año de egreso de EM</t>
  </si>
  <si>
    <t>Acceso Inmediato a Educación Superior por tipo de enseñanza y género</t>
  </si>
  <si>
    <t>Acceso Inmediato a Educación Superior por tipo de dependencia del establecimiento de origen y género</t>
  </si>
  <si>
    <t xml:space="preserve">Acceso Inmediato a Educación Superior por región - Establecimientos Científico Humanistas </t>
  </si>
  <si>
    <t xml:space="preserve">Acceso Inmediato a Educación Superior por región - Establecimientos Técnico Profesionales </t>
  </si>
  <si>
    <t xml:space="preserve">Distribución Acceso Inmediato a Educación Superior por tipo de institución para establecimientos Científico Humanistas </t>
  </si>
  <si>
    <t xml:space="preserve">Distribución Acceso Inmediato a Educación Superior por tipo de institución para establecimientos Técnico Profesionales </t>
  </si>
  <si>
    <t>10º año</t>
  </si>
  <si>
    <t>Total Egresados Cohorte EM</t>
  </si>
  <si>
    <t>Establecimientos Públicos (Municipales y Servicios Locales de Educación Pública)</t>
  </si>
  <si>
    <t>Variación p.p. 2020 - 2024</t>
  </si>
  <si>
    <t>Servicio Local de Educación Pública</t>
  </si>
  <si>
    <t>22.</t>
  </si>
  <si>
    <t>23.</t>
  </si>
  <si>
    <t>Acceso a Educación Superior de la cohorte de egreso de enseñanza media (EM) 2019 según tipo de institución de Educación a la cual ingresan por primera vez en los 5 años siguientes al egreso</t>
  </si>
  <si>
    <t>Distribución del Acceso Acumulado a Educación Superior de la cohorte de egreso de EM 2019 según tipo de institución de Educación a la cual ingresan por primera vez en los 5 años siguientes al egreso</t>
  </si>
  <si>
    <t>Total Egresos Servicios Locales de Educación Pública</t>
  </si>
  <si>
    <t>Variación p.p. 2006 - 2024</t>
  </si>
  <si>
    <t>Variación p.p. 2023 - 2024</t>
  </si>
  <si>
    <t>Variación p.p. 2013 - 2024</t>
  </si>
  <si>
    <r>
      <t>Ingreso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(2021)</t>
    </r>
  </si>
  <si>
    <t>Ingreso al 2° año (2022)</t>
  </si>
  <si>
    <r>
      <t>Ingreso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(2023)</t>
    </r>
  </si>
  <si>
    <t>Ingreso al 4° año (2024)</t>
  </si>
  <si>
    <t>Ingreso al 5° año (2025)</t>
  </si>
  <si>
    <t>PARTICIPACION POR TIPOS DE INSTITUCIÓN EN EL ACCESO ACUMULADO  - COHORTE 2020</t>
  </si>
  <si>
    <t>Variación p.p. 2021 - 2025</t>
  </si>
  <si>
    <t>Acceso Acumulado a Educación Superior del primer al décimo año posterior al egreso de EM (cohortes 2015 a 2024)</t>
  </si>
  <si>
    <t>Porcentaje de Primer Acceso a Educación Superior en cada año siguiente al egreso (del primer al décimo año, cohortes 2015 a 2024)</t>
  </si>
  <si>
    <t xml:space="preserve">Acceso Acumulado a Educación Superior del primer al décimo año posterior al egreso de EM (cohortes 2015 a 2024) </t>
  </si>
  <si>
    <t xml:space="preserve">Porcentaje de Primer Acceso a Educación Superior en cada año siguiente al egreso (del primer al décimo año, cohortes 2015 a 2024) </t>
  </si>
  <si>
    <t>Acceso Acumulado a Educación Superior del primer al octavo año posterior al egreso de EM (cohortes 2015 a 2024)</t>
  </si>
  <si>
    <t>Acceso Acumulado a Educación Superior del primer al décimo año posterior al egreso de EM (cohortes 2015 a 2024) - Establecimientos Municipales</t>
  </si>
  <si>
    <t xml:space="preserve">Porcentaje de Primer Acceso a Educación Superior en cada año siguiente al egreso (del primer al sexto año, cohortes 2018 a 2024) </t>
  </si>
  <si>
    <t xml:space="preserve">Acceso Acumulado a Educación Superior del primer al quinto año posterior al egreso de EM (cohortes 2015 a 2024) </t>
  </si>
  <si>
    <t>Distribución del Acceso Inmediato a Educación Superior por tipo de institución a la que acceden, según año de egreso de EM - Cohortes de egreso de EM 2013 -2024</t>
  </si>
  <si>
    <t>Distribución del Acceso Inmediato a Educación Superior por tipo de carrera a la que se acceden - Cohortes de egreso de EM 2013 - 2024</t>
  </si>
  <si>
    <t>TIPOS DE INSTITUCIÓN DE EDUCACIÓN SUPERIOR A LAS QUE INGRESAN QUIENES ACCEDEN DE FORMA INMEDIATA (Cohortes de egreso EM 2013 - 2024)</t>
  </si>
  <si>
    <t>ACCESO INMEDIATO A EDUCACIÓN SUPERIOR - Cohortes 2006 - 2024</t>
  </si>
  <si>
    <t>CIFRAS SOBRE ACCESO INMEDIATO A EDUCACIÓN SUPERIOR 2025</t>
  </si>
  <si>
    <t>Informe Acceso a Educación Superior 2025</t>
  </si>
  <si>
    <t>N° de egresos de enseñanza media (EM) y de quienes accceden de manera inmediata a Educación Superior (ES) según año de egreso de EM (2006 - 2024)</t>
  </si>
  <si>
    <t>N° de egresos de EM y de quienes acceden de manera inmediata a ES por dependencia del establecimiento y sexo según año de egreso de EM (2006 - 2024)</t>
  </si>
  <si>
    <t>N° de egresos de EM por región según año de egreso de EM (2006 - 2024)</t>
  </si>
  <si>
    <t>N° de egresos de EM que acceden de manera inmediata a ES por región según año de egreso de EM (2006 - 2024)</t>
  </si>
  <si>
    <t>N° de egresos de EM Científico Humanista que acceden de manera inmediata a ES por región según año de egreso de EM (2006 - 2024)</t>
  </si>
  <si>
    <t>N° de egresos de EM Técnico Profesional que acceden de manera inmediata a ES por región según año de egreso de EM (2006 - 2024)</t>
  </si>
  <si>
    <t>Acceso Inmediato a Educacón Superior - Cohortes 2006 - 2024</t>
  </si>
  <si>
    <t>Tipos de institución de Educación Superior a las que ingresan quienes acceden de forma inmediata - Cohortes de EM 2013 - 2024</t>
  </si>
  <si>
    <t>Acceso Acumulado a Educación Superior - Cohortes de EM 2015 - 2024</t>
  </si>
  <si>
    <t>Participación en el Acceso Acumulado - Cohorte de EM 2020</t>
  </si>
  <si>
    <t>N° de egresos de enseñanza media (EM) y de quienes accceden de manera inmediata a Educación Superior (ES) según año de egreso de EM (2006-2024)</t>
  </si>
  <si>
    <t>N° de egreso de EM y de quienes acceden de manera inmediata a ES por género según año de egreso de EM (2006-2024)</t>
  </si>
  <si>
    <t>N° de egreso de EM y de quienes acceden de manera inmediata a ES por tipo de enseñanza y género según año de egreso de EM (2006-2024)</t>
  </si>
  <si>
    <t>N° de egreso de EM y de quienes acceden de manera inmediata a ES por dependencia del establecimiento y género según año de egreso de EM (2006-2024)</t>
  </si>
  <si>
    <t>N° de egreso de EM por región según año de egreso de EM (2006-2024)</t>
  </si>
  <si>
    <t>N° de egreso de EM que acceden de manera inmediata a ES por región según año de egreso de EM (2006-2024)</t>
  </si>
  <si>
    <t>N° de egreso de EM Científico-Humanista que acceden de manera inmediata a ES por región según año de egreso de EM (2006-2024)</t>
  </si>
  <si>
    <t>N° de egreso de EM Técnico-Profesional que acceden de manera inmediata a ES por región según año de egreso de EM (2006-2024)</t>
  </si>
  <si>
    <t>Distribución Acceso Inmediato a Educación Superior por tipo de carrera a la que acceden - Cohortes de egreso de EM 2013 - 2024</t>
  </si>
  <si>
    <t>Distribución Acceso Inmediato a Educación Superior por tipo de carrera a la que acceden las mujeres - Cohortes de egreso de EM 2013 - 2024</t>
  </si>
  <si>
    <t>Distribución Acceso Inmediato a Educación Superior por tipo de carrera a la que acceden los hombres - Cohortes de egreso de EM 2013 - 2024</t>
  </si>
  <si>
    <t>Distribución Acceso Inmediato a Educación Superior por tipo de carrera a la que acceden los alumnos de establecimientos Técnico Profesionales - Cohortes de egreso de EM 2013 - 2024</t>
  </si>
  <si>
    <t>Distribución Acceso Inmediato a Educación Superior por tipo de carrera a la que acceden los alumnos de establecimientos Municipales - Cohortes de egreso de EM 2013 - 2024</t>
  </si>
  <si>
    <t>Distribución Acceso Inmediato a Educación Superior por tipo de carrera a la que acceden los alumnos de establecimientos Particular Subvencionados - Cohortes de egreso de EM 2013 - 2024</t>
  </si>
  <si>
    <t>Distribución Acceso Inmediato a Educación Superior por tipo de carrera a la que acceden los alumnos de establecimientos Particular Pagados - Cohortes de egreso de EM 2013 - 2024</t>
  </si>
  <si>
    <t>Distribución Acceso Inmediato a Educaión Superior por tipo de carrera a la que acceden los alumnos de Corporaciones de Administración Delegada - Cohortes de egreso de EM 2013 - 2024</t>
  </si>
  <si>
    <t>Distribución Acceso Inmediato a Educación Superior por tipo de carrera a la que acceden los alumnos de Servicios Locales de Educación - Cohortes de egreso de EM 2013 - 2024</t>
  </si>
  <si>
    <t>Acceso Acumulado a Educación Superior desde 2015 a 2024 según cohortes de egreso de Enseñanza Media 2015 a 2024</t>
  </si>
  <si>
    <t>Porcentaje de Acceso a Educación Superior en cada año siguiente al egreso (del primer al décimo, cohortes 2015 a 2024)</t>
  </si>
  <si>
    <t>Acceso Acumulado a Educación Superior del primer al décimo año posterior al egreso de EM (cohortes 2015 a 2024) - Mujeres</t>
  </si>
  <si>
    <t>Porcentaje de Acceso a Educación Superior en cada año siguiente al egreso (del primer al décimo, cohortes 2015 a 2024) - Mujeres</t>
  </si>
  <si>
    <t>Acceso Acumulado a Educación Superior del primer al décimo año posterior al egreso de EM (cohortes 2015 a 2024) - Hombres</t>
  </si>
  <si>
    <t>Porcentaje de Acceso a Educación Superior en cada año siguiente al egreso (del primer al décimo, cohortes 2015 a 2024) - Hombres</t>
  </si>
  <si>
    <t>Acceso Acumulado a Educación Superior del primer al décimo año posterior al egreso de EM (cohortes 2015 a 2024) - Establecimientos Científico Humanistas</t>
  </si>
  <si>
    <t>Porcentaje de Acceso a Educación Superior en cada año siguiente al egreso (del primer al décimo, cohortes 2015 a 2024) - Establecimientos Científico Humanistas</t>
  </si>
  <si>
    <t>Acceso Acumulado a Educación Superior del primer al décimo año posterior al egreso de EM (cohortes 2015 a 2024) - Establecimientos Técnico Profesionales</t>
  </si>
  <si>
    <t>Porcentaje de Acceso a Educación Superior en cada año siguiente al egreso (del primer al décimo, cohortes 2015 a 2024) - Establecimientos Técnico Profesionales</t>
  </si>
  <si>
    <t>Porcentaje de Acceso a Educación Superior en cada año siguiente al egreso (del primer al décimo, cohortes 2015 a 2024) - Establecimientos Municipales</t>
  </si>
  <si>
    <t>Acceso Acumulado a Educación Superior del primer al décimo año posterior al egreso de EM (cohortes 2015 a 2024) - Establecimientos Particular Subvencionados</t>
  </si>
  <si>
    <t>Porcentaje de Acceso a Educación Superior en cada año siguiente al egreso (del primer al décimo, cohortes 2015 a 2024) - Establecimientos Particular Subvencionados</t>
  </si>
  <si>
    <t>Acceso Acumulado a Educación Superior del primer al décimo año posterior al egreso de EM (cohortes 2015 a 2024) - Establecimientos Particular Pagados</t>
  </si>
  <si>
    <t>Porcentaje de Acceso a Educación Superior en cada año siguiente al egreso (del primer al décimo, cohortes 2015 a 2024) - Establecimientos Particular Pagados</t>
  </si>
  <si>
    <t>Acceso Acumulado a Educación Superior del primer al décimo año posterior al egreso de EM (cohortes 2015 a 2024) - Corporaciones de Administración Delegada</t>
  </si>
  <si>
    <t>Porcentaje de Acceso a Educación Superior en cada año siguiente al egreso (del primer al décimo, cohortes 2015 a 2024) - Corporaciones de Administración Delegada</t>
  </si>
  <si>
    <t>Acceso Acumulado a Educación Superior del primer al quinto año posterior al egreso de EM (cohortes 2015 a 2024) - Establecimientos Públicos (Municipales y Servicios Locales de Educación Pública)</t>
  </si>
  <si>
    <t>Porcentaje de Primer Acceso a Educación Superior en cada año siguiente al egreso (del primer al décimo año, cohortes 2015 a 2024) - Establecimientos Públicos (Municipales y Servicios Locales de Educación Pública)</t>
  </si>
  <si>
    <t>Acceso Acumulado a Educación Superior del primer al quinto año posterior al egreso de EM (cohortes 2018 a 2024) - Servicios Locales de Educación Pública</t>
  </si>
  <si>
    <t>Porcentaje de Acceso a Educación Superior en cada año siguiente al egreso (del primer al quinto año, cohortes 2018 a 2024) - Servicios Locales de Educación Pública</t>
  </si>
  <si>
    <t>Distribución del Acceso Acumulado a Educación Superior por tipo de institución a la que ingresan por primera vez los de egreso de EM 2020, en los cinco años siguientes al egreso (2021 a 2025) - Mujeres</t>
  </si>
  <si>
    <t>Distribución del Acceso Acumulado a Educación Superior por tipo de institución a la que ingresan por primera vez los de egreso de EM 2020, en los cinco años siguientes al egreso (2021 a 2025) - Hombres</t>
  </si>
  <si>
    <t>Distribución del Acceso Acumulado a Educación Superior por tipo de institución a la que ingresan por primera vez los de egreso de EM 2020, en los cinco años siguientes al egreso (2021 a 2025) - Científico Humanistas</t>
  </si>
  <si>
    <t>Distribución del Acceso Acumulado a Educación Superior por tipo de institución a la que ingresan por primera vez los de egreso de EM 2020, en los cinco años siguientes al egreso (2021 a 2025) - Técnico Profesionales</t>
  </si>
  <si>
    <t>Distribución del Acceso Acumulado a Educación Superior de la cohorte de egreso de EM 2020 según tipo de institución de Educación a la cual ingresan por primera vez en los 5 años siguientes al egreso - Municipal</t>
  </si>
  <si>
    <t>Distribución del Acceso Acumulado a Educación Superior de la cohorte de egreso de EM 2020 según tipo de institución de Educación a la cual ingresan por primera vez en los 5 años siguientes al egreso - Particular Subvencionado</t>
  </si>
  <si>
    <t>Distribución del Acceso Acumulado a Educación Superior de la cohorte de egreso de EM 2020 según tipo de institución de Educación a la cual ingresan por primera vez en los 5 años siguientes al egreso - Particular Pagado</t>
  </si>
  <si>
    <t>Distribución del Acceso Acumulado a Educación Superior por tipo de institución a la que ingresn por primera vez los de egreso de EM 2020, en los cinco años siguientes al egreso (2021 a 2025) - Corporación de Administración Delegada</t>
  </si>
  <si>
    <t>Distribución del Acceso Acumulado a Educación Superior por tipo de institución a la que ingresan por primera vez el egreso de EM 2020, en los cinco años siguientes al egreso (2021 a 2025) - Servicio Local de Educación Pública</t>
  </si>
  <si>
    <t>Distribución del Acceso Acumulado a Educación Superior por tipo de institución a la que ingresan por primera vez el egreso de EM 2020, en los cinco años siguientes al egreso (2021 a 2025) - Establecimientos Públicos (Municipales y Servicios Locales de Educación Pública)</t>
  </si>
  <si>
    <t>Distribución del Acceso a Educación Superior de la cohorte de egreso de enseñanza media (EM) 2020 según tipo de carrera a la cual ingresan por primera vez en los cinco años siguientes al egreso</t>
  </si>
  <si>
    <t>Distribución del Acceso Acumulado a Educación Superior por tipo de carrera a la que ingresan por primera vez el egreso de EM 2020, en los cinco años siguientes al egreso (2021 a 2025)</t>
  </si>
  <si>
    <t>Distribución del Acceso Acumulado a Educación Superior por tipo de carrera a la que ingresan por primera vez el egreso de EM 2020, en los cinco años siguientes al egreso (2021 a 2025) - Mujeres</t>
  </si>
  <si>
    <t>Distribución del Acceso Acumulado a Educación Superior por tipo de carrera a la que ingresan por primera vez el egreso de EM 2020, en los cinco años siguientes al egreso (2021 a 2025) - Hombres</t>
  </si>
  <si>
    <t>Porcentaje de Acceso Inmediato a Educación Superior por género según año de egreso de Enseñanza Media (2006 - 2024)</t>
  </si>
  <si>
    <t>Porcentaje de Acceso Inmediato a Educación Superior por tipo de enseñanza y género según año de egreso de EM (2006 - 2024)</t>
  </si>
  <si>
    <t>Porcentaje de Acceso Inmediato a Educación Superior por tipo de dependencia del establecimiento de origen y género según año de egreso de EM (2006 - 2024)</t>
  </si>
  <si>
    <t>Porcentaje de Acceso Inmediato a Educación Superior por región de egreso según año de egreso de EM (2006 - 2024)</t>
  </si>
  <si>
    <t>Porcentaje de Acceso Inmediato a Educación Superior por región de egreso, para establecimientos Científico Humanistas según año de egreso de EM (2006 - 2024)</t>
  </si>
  <si>
    <t>Porcentaje de Acceso Inmediato a Educación Superior por región de egreso, para establecimientos Técnico Profesionales según año de egreso de EM (2006 - 2024)</t>
  </si>
  <si>
    <t xml:space="preserve">Acceso Acumulado a Educación Superior para cohortes de egreso de Enseñanza Media 2015 a 2024 (acceso 2016 a 2025) </t>
  </si>
  <si>
    <t>ACCESO ACUMULADO A EDUCACIÓN SUPERIOR - COHORTES 2015 - 2024</t>
  </si>
  <si>
    <t xml:space="preserve">Acceso Acumulado a Educación Superior del primer al sexto año posterior al egreso de EM (cohortes 2018 a 2024) </t>
  </si>
  <si>
    <t>Distribución del primer acceso a Educación Superior según el tipo de institución a la que acceden el egreso de EM 2020, en los cinco años siguientes al egreso</t>
  </si>
  <si>
    <t>Distribución del Acceso Acumulado a Educación Superior por tipo de institución a la que ingresan por primera vez el egreso de EM 2020, en los cinco años siguientes al egreso  (2021 a 2025)</t>
  </si>
  <si>
    <t>Distribución del Acceso Acumulado a Educación Superior por tipo de institución a la que ingresan por primera vez el egreso de EM 2020, en los cinco años siguientes al egreso (2021 a 2025)</t>
  </si>
  <si>
    <t>(*) En 2023 hay 1 caso de estudiante con sexo Indefinido y en 2024 hay 2 casos con sexo No Binario que no se reportan en esta tabla.</t>
  </si>
  <si>
    <t>N° de egresos de EM y de quienes acceden de manera inmediata a Educación Superior por tipo de enseñanza y sexo* según año de egreso de EM (2006 - 2024)</t>
  </si>
  <si>
    <t>N° de egresos de EM y de quienes acceden de manera inmediata a ES por sexo* según año de egreso de EM (2006 - 2024)</t>
  </si>
  <si>
    <t>Porcentaje de Acceso Inmediato a Educación Superior por tipo de dependencia simple del establecimiento de origen y género según año de egreso de EM (2006 - 2024)</t>
  </si>
  <si>
    <t>Público (Municipal o SLEP)</t>
  </si>
  <si>
    <r>
      <t xml:space="preserve">Distribución del Acceso Inmediato a Educación Superior por tipo de institución a la que acceden las </t>
    </r>
    <r>
      <rPr>
        <b/>
        <u/>
        <sz val="12"/>
        <color theme="1"/>
        <rFont val="Calibri"/>
        <family val="2"/>
        <scheme val="minor"/>
      </rPr>
      <t>Mujeres</t>
    </r>
    <r>
      <rPr>
        <b/>
        <sz val="12"/>
        <color theme="1"/>
        <rFont val="Calibri"/>
        <family val="2"/>
        <scheme val="minor"/>
      </rPr>
      <t>, según año de egreso de EM - Cohortes de egreso de EM 2013-2024</t>
    </r>
  </si>
  <si>
    <r>
      <t xml:space="preserve">Distribución del Acceso Inmediato a Educación Superior por tipo de institución a la que acceden los </t>
    </r>
    <r>
      <rPr>
        <b/>
        <u/>
        <sz val="12"/>
        <color theme="1"/>
        <rFont val="Calibri"/>
        <family val="2"/>
        <scheme val="minor"/>
      </rPr>
      <t>Hombres</t>
    </r>
    <r>
      <rPr>
        <b/>
        <sz val="12"/>
        <color theme="1"/>
        <rFont val="Calibri"/>
        <family val="2"/>
        <scheme val="minor"/>
      </rPr>
      <t>, según año de egreso de EM - Cohortes de egreso de EM 2013-2024</t>
    </r>
  </si>
  <si>
    <r>
      <t xml:space="preserve">Distribución del Acceso Inmediato a Educación Superior por tipo de institución a la que acceden estudiantes de establecimientos </t>
    </r>
    <r>
      <rPr>
        <b/>
        <u/>
        <sz val="12"/>
        <color theme="1"/>
        <rFont val="Calibri"/>
        <family val="2"/>
        <scheme val="minor"/>
      </rPr>
      <t>Científico Humanistas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</si>
  <si>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institución a la que acceden estudiantes de establecimientos </t>
    </r>
    <r>
      <rPr>
        <b/>
        <u/>
        <sz val="12"/>
        <color theme="1"/>
        <rFont val="Calibri"/>
        <family val="2"/>
        <scheme val="minor"/>
      </rPr>
      <t>Técnicos Profesionales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</si>
  <si>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institución a las que acceden estudiantes de establecimientos </t>
    </r>
    <r>
      <rPr>
        <b/>
        <u/>
        <sz val="12"/>
        <color theme="1"/>
        <rFont val="Calibri"/>
        <family val="2"/>
        <scheme val="minor"/>
      </rPr>
      <t>Municipales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</si>
  <si>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institución a la que acceden estudiantes de establecimientos </t>
    </r>
    <r>
      <rPr>
        <b/>
        <u/>
        <sz val="12"/>
        <color theme="1"/>
        <rFont val="Calibri"/>
        <family val="2"/>
        <scheme val="minor"/>
      </rPr>
      <t>Particular Subvencionados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</si>
  <si>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institución a la que acceden estudiantes de establecimientos </t>
    </r>
    <r>
      <rPr>
        <b/>
        <u/>
        <sz val="12"/>
        <color theme="1"/>
        <rFont val="Calibri"/>
        <family val="2"/>
        <scheme val="minor"/>
      </rPr>
      <t>Particular Pagados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</si>
  <si>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institución a la que acceden estudiantes de </t>
    </r>
    <r>
      <rPr>
        <b/>
        <u/>
        <sz val="12"/>
        <color theme="1"/>
        <rFont val="Calibri"/>
        <family val="2"/>
        <scheme val="minor"/>
      </rPr>
      <t>Corporaciones de Administración Delegada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</si>
  <si>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 Acceso Inmediato a Educación Superior por tipo de institución a la que acceden estudiantes de </t>
    </r>
    <r>
      <rPr>
        <b/>
        <u/>
        <sz val="12"/>
        <color theme="1"/>
        <rFont val="Calibri"/>
        <family val="2"/>
        <scheme val="minor"/>
      </rPr>
      <t>Servicios Locales de Educación Pública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</si>
  <si>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t>Distribución de Acceso Inmediato a Educación Superior por tipo de institución a la que acceden estudiantes de establecimientos Públicos (Municipales y SLEP) - Cohortes de egreso de EM 2013 - 2024</t>
  </si>
  <si>
    <r>
      <t xml:space="preserve">Distribución de Acceso Inmediato a Educación Superior por tipo de institución a la que acceden estudiantes de establecimientos </t>
    </r>
    <r>
      <rPr>
        <b/>
        <u/>
        <sz val="12"/>
        <color theme="1"/>
        <rFont val="Calibri"/>
        <family val="2"/>
        <scheme val="minor"/>
      </rPr>
      <t>Públicos (Municipales y SLEP)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</si>
  <si>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- </t>
    </r>
    <r>
      <rPr>
        <b/>
        <u/>
        <sz val="12"/>
        <color theme="1"/>
        <rFont val="Calibri"/>
        <family val="2"/>
        <scheme val="minor"/>
      </rPr>
      <t>Mujeres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</si>
  <si>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- </t>
    </r>
    <r>
      <rPr>
        <b/>
        <u/>
        <sz val="12"/>
        <color theme="1"/>
        <rFont val="Calibri"/>
        <family val="2"/>
        <scheme val="minor"/>
      </rPr>
      <t>Hombres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</si>
  <si>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>Científico Humanistas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</si>
  <si>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>Técnico Profesionales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</si>
  <si>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>Municipales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</si>
  <si>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>Particular Subvencionados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</si>
  <si>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>Particular Pagados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</si>
  <si>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</t>
    </r>
    <r>
      <rPr>
        <b/>
        <u/>
        <sz val="12"/>
        <color theme="1"/>
        <rFont val="Calibri"/>
        <family val="2"/>
        <scheme val="minor"/>
      </rPr>
      <t>Corporaciones de Administración Delegada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</si>
  <si>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>Distribución del Acceso Inmediato a Educación Superior por tipo de carrera a la que acceden estudiantes de</t>
    </r>
    <r>
      <rPr>
        <b/>
        <u/>
        <sz val="12"/>
        <color theme="1"/>
        <rFont val="Calibri"/>
        <family val="2"/>
        <scheme val="minor"/>
      </rPr>
      <t xml:space="preserve"> Servicios Locales de Educación Pública</t>
    </r>
    <r>
      <rPr>
        <b/>
        <sz val="12"/>
        <color theme="1"/>
        <rFont val="Calibri"/>
        <family val="2"/>
        <scheme val="minor"/>
      </rPr>
      <t xml:space="preserve"> - Cohortes de egreso de EM 2013 - 2024</t>
    </r>
  </si>
  <si>
    <r>
      <t xml:space="preserve">Distribución del Acceso Inmediato a Educación Superior por tipo de carrera a la que acceden estudiantes de establecimientos </t>
    </r>
    <r>
      <rPr>
        <b/>
        <u/>
        <sz val="12"/>
        <color theme="1"/>
        <rFont val="Calibri"/>
        <family val="2"/>
        <scheme val="minor"/>
      </rPr>
      <t xml:space="preserve">Públicos (Municipales o SLEP) </t>
    </r>
    <r>
      <rPr>
        <b/>
        <sz val="12"/>
        <color theme="1"/>
        <rFont val="Calibri"/>
        <family val="2"/>
        <scheme val="minor"/>
      </rPr>
      <t>- Cohortes de egreso de EM 2013 - 2024</t>
    </r>
  </si>
  <si>
    <t>Distribución del Acceso Inmediato a Educación Superior por tipo de carrera a la que acceden estudiantes de establecimientos Públicos (Municipales o SLEP) - Cohortes de egreso de EM 2013 - 2024</t>
  </si>
  <si>
    <t>Distribución Acceso Inmediato a Educación Superior por tipo de carrera a la que acceden los alumnos de establecimientos Científico Humanistas - Cohortes de egreso de EM 2013 - 2024</t>
  </si>
  <si>
    <t>Cifras de Contexto sobre Acceso Inmediato a Educación Superior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</si>
</sst>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 * #,##0_ ;_ * \-#,##0_ ;_ * &quot;-&quot;_ ;_ @_ "/>
    <numFmt numFmtId="164" formatCode="_-* #,##0.00_-;\-* #,##0.00_-;_-* &quot;-&quot;??_-;_-@_-"/>
    <numFmt numFmtId="165" formatCode="_-* #,##0.00\ _€_-;\-* #,##0.00\ _€_-;_-* &quot;-&quot;??\ _€_-;_-@_-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  <numFmt numFmtId="171" formatCode="0.000%"/>
    <numFmt numFmtId="172" formatCode="#,##0.0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1"/>
      <name val="Calibri Light"/>
      <family val="2"/>
    </font>
    <font>
      <u/>
      <sz val="10"/>
      <color theme="1"/>
      <name val="Calibri Light"/>
      <family val="2"/>
    </font>
    <font>
      <b/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69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left" vertical="center"/>
    </xf>
    <xf numFmtId="164" fontId="5" fillId="0" borderId="1" xfId="2" applyFont="1" applyBorder="1" applyAlignment="1">
      <alignment vertical="center"/>
    </xf>
    <xf numFmtId="164" fontId="5" fillId="4" borderId="1" xfId="2" applyFont="1" applyFill="1" applyBorder="1" applyAlignment="1">
      <alignment vertical="center"/>
    </xf>
    <xf numFmtId="164" fontId="2" fillId="0" borderId="1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164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164" fontId="1" fillId="0" borderId="1" xfId="2" applyFont="1" applyBorder="1" applyAlignment="1">
      <alignment horizontal="left" vertical="center" indent="1"/>
    </xf>
    <xf numFmtId="164" fontId="1" fillId="0" borderId="1" xfId="2" applyFont="1" applyFill="1" applyBorder="1" applyAlignment="1">
      <alignment vertical="center"/>
    </xf>
    <xf numFmtId="164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164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center" vertical="center" wrapText="1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164" fontId="5" fillId="3" borderId="1" xfId="2" applyFont="1" applyFill="1" applyBorder="1" applyAlignment="1">
      <alignment horizontal="left" vertic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167" fontId="1" fillId="0" borderId="0" xfId="14" applyNumberFormat="1" applyFont="1"/>
    <xf numFmtId="164" fontId="5" fillId="0" borderId="0" xfId="2" applyFont="1" applyBorder="1" applyAlignment="1">
      <alignment vertical="center"/>
    </xf>
    <xf numFmtId="169" fontId="5" fillId="0" borderId="0" xfId="14" applyNumberFormat="1" applyFont="1" applyBorder="1" applyAlignment="1">
      <alignment horizontal="center" vertical="center"/>
    </xf>
    <xf numFmtId="3" fontId="1" fillId="0" borderId="1" xfId="14" applyNumberFormat="1" applyFont="1" applyBorder="1" applyAlignment="1">
      <alignment horizontal="center" vertical="center"/>
    </xf>
    <xf numFmtId="164" fontId="5" fillId="0" borderId="1" xfId="2" applyFont="1" applyFill="1" applyBorder="1" applyAlignment="1">
      <alignment vertical="center"/>
    </xf>
    <xf numFmtId="3" fontId="5" fillId="0" borderId="1" xfId="14" applyNumberFormat="1" applyFont="1" applyBorder="1" applyAlignment="1">
      <alignment horizontal="center" vertical="center"/>
    </xf>
    <xf numFmtId="167" fontId="1" fillId="0" borderId="0" xfId="14" applyNumberFormat="1" applyFont="1" applyBorder="1" applyAlignment="1">
      <alignment horizontal="center" vertical="center"/>
    </xf>
    <xf numFmtId="164" fontId="18" fillId="0" borderId="0" xfId="2" applyFont="1" applyBorder="1" applyAlignment="1">
      <alignment vertical="center"/>
    </xf>
    <xf numFmtId="0" fontId="19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169" fontId="5" fillId="0" borderId="1" xfId="1" applyNumberFormat="1" applyFont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9" fontId="1" fillId="0" borderId="0" xfId="0" applyNumberFormat="1" applyFont="1" applyAlignment="1">
      <alignment vertical="center"/>
    </xf>
    <xf numFmtId="169" fontId="5" fillId="4" borderId="1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69" fontId="1" fillId="0" borderId="0" xfId="0" applyNumberFormat="1" applyFont="1"/>
    <xf numFmtId="0" fontId="0" fillId="2" borderId="1" xfId="0" applyFill="1" applyBorder="1" applyAlignment="1">
      <alignment vertical="center"/>
    </xf>
    <xf numFmtId="0" fontId="11" fillId="0" borderId="0" xfId="15"/>
    <xf numFmtId="10" fontId="1" fillId="0" borderId="0" xfId="14" applyNumberFormat="1" applyFont="1" applyBorder="1" applyAlignment="1">
      <alignment vertical="center"/>
    </xf>
    <xf numFmtId="10" fontId="0" fillId="0" borderId="0" xfId="14" applyNumberFormat="1" applyFont="1" applyAlignment="1">
      <alignment vertical="center"/>
    </xf>
    <xf numFmtId="3" fontId="0" fillId="0" borderId="0" xfId="0" applyNumberFormat="1"/>
    <xf numFmtId="167" fontId="0" fillId="0" borderId="0" xfId="14" applyNumberFormat="1" applyFont="1"/>
    <xf numFmtId="170" fontId="1" fillId="0" borderId="0" xfId="1" applyNumberFormat="1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 wrapText="1"/>
    </xf>
    <xf numFmtId="0" fontId="11" fillId="0" borderId="0" xfId="15" applyFill="1" applyAlignment="1">
      <alignment horizontal="left" vertical="center"/>
    </xf>
    <xf numFmtId="0" fontId="11" fillId="0" borderId="0" xfId="15" applyFill="1" applyAlignment="1">
      <alignment vertical="center"/>
    </xf>
    <xf numFmtId="164" fontId="7" fillId="0" borderId="1" xfId="2" applyFont="1" applyFill="1" applyBorder="1" applyAlignment="1">
      <alignment vertical="center"/>
    </xf>
    <xf numFmtId="167" fontId="7" fillId="0" borderId="0" xfId="14" applyNumberFormat="1" applyFont="1" applyFill="1" applyAlignment="1">
      <alignment vertical="center"/>
    </xf>
    <xf numFmtId="167" fontId="0" fillId="0" borderId="0" xfId="14" applyNumberFormat="1" applyFont="1" applyFill="1" applyAlignment="1">
      <alignment vertical="center"/>
    </xf>
    <xf numFmtId="3" fontId="5" fillId="2" borderId="1" xfId="14" applyNumberFormat="1" applyFont="1" applyFill="1" applyBorder="1" applyAlignment="1">
      <alignment vertical="center"/>
    </xf>
    <xf numFmtId="10" fontId="1" fillId="0" borderId="0" xfId="0" applyNumberFormat="1" applyFont="1"/>
    <xf numFmtId="167" fontId="1" fillId="0" borderId="0" xfId="0" applyNumberFormat="1" applyFont="1" applyAlignment="1">
      <alignment vertical="center"/>
    </xf>
    <xf numFmtId="171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167" fontId="0" fillId="0" borderId="0" xfId="0" applyNumberFormat="1"/>
    <xf numFmtId="41" fontId="0" fillId="0" borderId="0" xfId="18" applyFont="1"/>
    <xf numFmtId="41" fontId="0" fillId="2" borderId="0" xfId="18" applyFont="1" applyFill="1" applyAlignment="1">
      <alignment vertical="center"/>
    </xf>
    <xf numFmtId="168" fontId="7" fillId="0" borderId="0" xfId="18" applyNumberFormat="1" applyFont="1" applyAlignment="1">
      <alignment vertical="center"/>
    </xf>
    <xf numFmtId="167" fontId="5" fillId="2" borderId="0" xfId="14" applyNumberFormat="1" applyFont="1" applyFill="1" applyBorder="1" applyAlignment="1">
      <alignment horizontal="center" vertical="center"/>
    </xf>
    <xf numFmtId="167" fontId="5" fillId="2" borderId="0" xfId="14" applyNumberFormat="1" applyFont="1" applyFill="1" applyBorder="1" applyAlignment="1">
      <alignment vertical="center"/>
    </xf>
    <xf numFmtId="167" fontId="1" fillId="2" borderId="0" xfId="14" applyNumberFormat="1" applyFont="1" applyFill="1" applyAlignment="1">
      <alignment horizontal="center" vertical="center"/>
    </xf>
    <xf numFmtId="167" fontId="1" fillId="2" borderId="0" xfId="14" applyNumberFormat="1" applyFont="1" applyFill="1" applyAlignment="1">
      <alignment vertical="center"/>
    </xf>
    <xf numFmtId="41" fontId="5" fillId="0" borderId="1" xfId="18" applyFont="1" applyBorder="1" applyAlignment="1">
      <alignment horizontal="center" vertical="center"/>
    </xf>
    <xf numFmtId="164" fontId="5" fillId="4" borderId="1" xfId="2" applyFont="1" applyFill="1" applyBorder="1" applyAlignment="1">
      <alignment horizontal="left" vertical="center"/>
    </xf>
    <xf numFmtId="1" fontId="0" fillId="0" borderId="0" xfId="14" applyNumberFormat="1" applyFont="1"/>
    <xf numFmtId="167" fontId="0" fillId="2" borderId="0" xfId="0" applyNumberFormat="1" applyFill="1" applyAlignment="1">
      <alignment vertical="center"/>
    </xf>
    <xf numFmtId="172" fontId="5" fillId="2" borderId="0" xfId="14" applyNumberFormat="1" applyFont="1" applyFill="1" applyBorder="1" applyAlignment="1">
      <alignment horizontal="center" vertical="center"/>
    </xf>
    <xf numFmtId="168" fontId="0" fillId="0" borderId="0" xfId="18" applyNumberFormat="1" applyFont="1" applyBorder="1" applyAlignment="1">
      <alignment vertical="center"/>
    </xf>
    <xf numFmtId="169" fontId="0" fillId="0" borderId="0" xfId="0" applyNumberFormat="1" applyAlignment="1">
      <alignment horizontal="center" vertical="center"/>
    </xf>
    <xf numFmtId="41" fontId="5" fillId="0" borderId="1" xfId="18" applyFont="1" applyBorder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10" fontId="23" fillId="0" borderId="0" xfId="0" applyNumberFormat="1" applyFont="1" applyAlignment="1">
      <alignment vertical="center"/>
    </xf>
    <xf numFmtId="167" fontId="1" fillId="0" borderId="1" xfId="14" applyNumberFormat="1" applyFont="1" applyFill="1" applyBorder="1" applyAlignment="1">
      <alignment horizontal="center" vertical="center"/>
    </xf>
    <xf numFmtId="167" fontId="7" fillId="0" borderId="1" xfId="14" applyNumberFormat="1" applyFont="1" applyFill="1" applyBorder="1" applyAlignment="1">
      <alignment horizontal="center" vertical="center"/>
    </xf>
    <xf numFmtId="168" fontId="7" fillId="0" borderId="0" xfId="18" applyNumberFormat="1" applyFont="1" applyFill="1" applyAlignment="1">
      <alignment vertical="center"/>
    </xf>
    <xf numFmtId="168" fontId="0" fillId="0" borderId="0" xfId="18" applyNumberFormat="1" applyFont="1" applyFill="1" applyBorder="1" applyAlignment="1">
      <alignment vertical="center"/>
    </xf>
    <xf numFmtId="167" fontId="5" fillId="0" borderId="1" xfId="14" applyNumberFormat="1" applyFont="1" applyFill="1" applyBorder="1" applyAlignment="1">
      <alignment horizontal="center" vertical="center"/>
    </xf>
    <xf numFmtId="0" fontId="5" fillId="0" borderId="1" xfId="14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1" fillId="2" borderId="0" xfId="14" applyNumberFormat="1" applyFont="1" applyFill="1" applyBorder="1" applyAlignment="1">
      <alignment horizontal="center" vertical="center"/>
    </xf>
    <xf numFmtId="167" fontId="1" fillId="2" borderId="0" xfId="14" applyNumberFormat="1" applyFont="1" applyFill="1" applyBorder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 vertical="center"/>
    </xf>
    <xf numFmtId="0" fontId="11" fillId="2" borderId="0" xfId="15" applyFill="1" applyAlignment="1">
      <alignment horizontal="left" vertical="center"/>
    </xf>
    <xf numFmtId="0" fontId="1" fillId="2" borderId="1" xfId="2" applyNumberFormat="1" applyFont="1" applyFill="1" applyBorder="1" applyAlignment="1">
      <alignment horizontal="center" vertical="center"/>
    </xf>
    <xf numFmtId="41" fontId="1" fillId="2" borderId="0" xfId="18" applyFont="1" applyFill="1" applyAlignment="1">
      <alignment vertical="center"/>
    </xf>
    <xf numFmtId="1" fontId="0" fillId="2" borderId="0" xfId="0" applyNumberFormat="1" applyFill="1"/>
    <xf numFmtId="167" fontId="24" fillId="2" borderId="0" xfId="0" applyNumberFormat="1" applyFont="1" applyFill="1"/>
    <xf numFmtId="0" fontId="24" fillId="2" borderId="0" xfId="0" applyFont="1" applyFill="1"/>
    <xf numFmtId="0" fontId="1" fillId="2" borderId="0" xfId="2" applyNumberFormat="1" applyFont="1" applyFill="1" applyBorder="1" applyAlignment="1">
      <alignment horizontal="center" vertical="center"/>
    </xf>
    <xf numFmtId="167" fontId="0" fillId="2" borderId="0" xfId="0" applyNumberFormat="1" applyFill="1"/>
    <xf numFmtId="0" fontId="5" fillId="2" borderId="0" xfId="0" applyFont="1" applyFill="1" applyAlignment="1">
      <alignment vertical="center"/>
    </xf>
    <xf numFmtId="0" fontId="1" fillId="2" borderId="0" xfId="0" applyFont="1" applyFill="1"/>
    <xf numFmtId="0" fontId="21" fillId="2" borderId="0" xfId="0" applyFont="1" applyFill="1" applyAlignment="1">
      <alignment horizontal="justify" vertical="center"/>
    </xf>
    <xf numFmtId="0" fontId="17" fillId="2" borderId="0" xfId="15" applyFont="1" applyFill="1" applyAlignment="1">
      <alignment horizontal="left" vertical="center"/>
    </xf>
    <xf numFmtId="0" fontId="17" fillId="2" borderId="0" xfId="15" applyFont="1" applyFill="1" applyAlignment="1">
      <alignment vertical="center"/>
    </xf>
    <xf numFmtId="0" fontId="1" fillId="2" borderId="0" xfId="0" applyFont="1" applyFill="1" applyAlignment="1">
      <alignment horizontal="center" wrapText="1"/>
    </xf>
    <xf numFmtId="0" fontId="0" fillId="2" borderId="0" xfId="0" applyFill="1" applyAlignment="1">
      <alignment horizontal="left" indent="1"/>
    </xf>
    <xf numFmtId="0" fontId="0" fillId="2" borderId="0" xfId="0" applyFill="1"/>
    <xf numFmtId="167" fontId="1" fillId="2" borderId="0" xfId="14" applyNumberFormat="1" applyFont="1" applyFill="1"/>
    <xf numFmtId="0" fontId="22" fillId="2" borderId="0" xfId="0" applyFont="1" applyFill="1" applyAlignment="1">
      <alignment horizontal="justify" vertical="center"/>
    </xf>
    <xf numFmtId="0" fontId="5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center" vertical="center"/>
    </xf>
    <xf numFmtId="3" fontId="1" fillId="0" borderId="1" xfId="14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41" fontId="0" fillId="0" borderId="0" xfId="18" applyFont="1" applyAlignment="1">
      <alignment vertical="center"/>
    </xf>
    <xf numFmtId="164" fontId="25" fillId="0" borderId="0" xfId="2" applyFont="1" applyBorder="1" applyAlignment="1">
      <alignment vertical="center"/>
    </xf>
    <xf numFmtId="0" fontId="4" fillId="0" borderId="0" xfId="0" applyFont="1"/>
    <xf numFmtId="41" fontId="1" fillId="0" borderId="0" xfId="18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168" fontId="1" fillId="0" borderId="0" xfId="18" applyNumberFormat="1" applyFont="1" applyFill="1" applyBorder="1" applyAlignment="1">
      <alignment vertical="center"/>
    </xf>
    <xf numFmtId="3" fontId="1" fillId="0" borderId="0" xfId="0" applyNumberFormat="1" applyFont="1"/>
    <xf numFmtId="41" fontId="1" fillId="0" borderId="0" xfId="18" applyFont="1"/>
    <xf numFmtId="3" fontId="1" fillId="0" borderId="0" xfId="0" applyNumberFormat="1" applyFont="1" applyAlignment="1">
      <alignment vertical="center"/>
    </xf>
    <xf numFmtId="168" fontId="25" fillId="0" borderId="0" xfId="18" applyNumberFormat="1" applyFont="1" applyAlignment="1">
      <alignment vertical="center"/>
    </xf>
    <xf numFmtId="168" fontId="7" fillId="0" borderId="0" xfId="18" applyNumberFormat="1" applyFont="1" applyBorder="1" applyAlignment="1">
      <alignment vertical="center"/>
    </xf>
    <xf numFmtId="164" fontId="1" fillId="0" borderId="0" xfId="2" applyFont="1" applyFill="1" applyBorder="1" applyAlignment="1">
      <alignment horizontal="left" vertical="center" indent="1"/>
    </xf>
    <xf numFmtId="3" fontId="1" fillId="0" borderId="0" xfId="14" applyNumberFormat="1" applyFont="1" applyBorder="1" applyAlignment="1">
      <alignment horizontal="center" vertical="center"/>
    </xf>
    <xf numFmtId="164" fontId="5" fillId="0" borderId="0" xfId="2" applyFont="1" applyFill="1" applyBorder="1" applyAlignment="1">
      <alignment vertical="center"/>
    </xf>
    <xf numFmtId="167" fontId="5" fillId="0" borderId="0" xfId="14" applyNumberFormat="1" applyFont="1" applyBorder="1" applyAlignment="1">
      <alignment horizontal="center" vertical="center"/>
    </xf>
    <xf numFmtId="0" fontId="5" fillId="0" borderId="0" xfId="14" applyNumberFormat="1" applyFont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 xr:uid="{00000000-0005-0000-0000-000003000000}"/>
    <cellStyle name="Millares 3" xfId="7" xr:uid="{00000000-0005-0000-0000-000004000000}"/>
    <cellStyle name="Millares 4" xfId="16" xr:uid="{00000000-0005-0000-0000-000005000000}"/>
    <cellStyle name="Millares 4 2" xfId="17" xr:uid="{00000000-0005-0000-0000-000006000000}"/>
    <cellStyle name="Normal" xfId="0" builtinId="0"/>
    <cellStyle name="Normal 2" xfId="4" xr:uid="{00000000-0005-0000-0000-000008000000}"/>
    <cellStyle name="Normal 2 2" xfId="8" xr:uid="{00000000-0005-0000-0000-000009000000}"/>
    <cellStyle name="Normal 3" xfId="6" xr:uid="{00000000-0005-0000-0000-00000A000000}"/>
    <cellStyle name="Normal 3 2" xfId="9" xr:uid="{00000000-0005-0000-0000-00000B000000}"/>
    <cellStyle name="Normal 3 3" xfId="10" xr:uid="{00000000-0005-0000-0000-00000C000000}"/>
    <cellStyle name="Normal 3 4" xfId="11" xr:uid="{00000000-0005-0000-0000-00000D000000}"/>
    <cellStyle name="Normal 4" xfId="12" xr:uid="{00000000-0005-0000-0000-00000E000000}"/>
    <cellStyle name="Normal 5 2" xfId="13" xr:uid="{00000000-0005-0000-0000-00000F000000}"/>
    <cellStyle name="Porcentaje" xfId="14" builtinId="5"/>
    <cellStyle name="Porcentaje 2" xfId="3" xr:uid="{00000000-0005-0000-0000-000011000000}"/>
    <cellStyle name="Porcentual 2" xfId="5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262778</xdr:colOff>
      <xdr:row>0</xdr:row>
      <xdr:rowOff>32474</xdr:rowOff>
    </xdr:from>
    <xdr:to>
      <xdr:col>4</xdr:col>
      <xdr:colOff>619199</xdr:colOff>
      <xdr:row>2</xdr:row>
      <xdr:rowOff>32474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3966" y="32474"/>
          <a:ext cx="1118421" cy="773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695325</xdr:colOff>
      <xdr:row>0</xdr:row>
      <xdr:rowOff>1</xdr:rowOff>
    </xdr:from>
    <xdr:to>
      <xdr:col>15</xdr:col>
      <xdr:colOff>443441</xdr:colOff>
      <xdr:row>3</xdr:row>
      <xdr:rowOff>8886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1"/>
          <a:ext cx="1028700" cy="704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666751</xdr:colOff>
      <xdr:row>0</xdr:row>
      <xdr:rowOff>10586</xdr:rowOff>
    </xdr:from>
    <xdr:to>
      <xdr:col>22</xdr:col>
      <xdr:colOff>2116</xdr:colOff>
      <xdr:row>3</xdr:row>
      <xdr:rowOff>16296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9834" y="10586"/>
          <a:ext cx="1028700" cy="704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518584</xdr:colOff>
      <xdr:row>0</xdr:row>
      <xdr:rowOff>0</xdr:rowOff>
    </xdr:from>
    <xdr:to>
      <xdr:col>21</xdr:col>
      <xdr:colOff>150284</xdr:colOff>
      <xdr:row>3</xdr:row>
      <xdr:rowOff>26877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1584" y="0"/>
          <a:ext cx="1028700" cy="704210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0</xdr:row>
      <xdr:rowOff>0</xdr:rowOff>
    </xdr:from>
    <xdr:to>
      <xdr:col>16</xdr:col>
      <xdr:colOff>59269</xdr:colOff>
      <xdr:row>3</xdr:row>
      <xdr:rowOff>67596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EBCDA7-4663-45F5-BD2E-FA596D770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59833" y="0"/>
          <a:ext cx="1011769" cy="7449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952500</xdr:colOff>
      <xdr:row>0</xdr:row>
      <xdr:rowOff>10583</xdr:rowOff>
    </xdr:from>
    <xdr:to>
      <xdr:col>13</xdr:col>
      <xdr:colOff>11644</xdr:colOff>
      <xdr:row>3</xdr:row>
      <xdr:rowOff>53043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00C94D-D93D-4C71-B41C-CAEAB66FD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0" y="10583"/>
          <a:ext cx="1011769" cy="7449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137584</xdr:colOff>
      <xdr:row>0</xdr:row>
      <xdr:rowOff>0</xdr:rowOff>
    </xdr:from>
    <xdr:to>
      <xdr:col>7</xdr:col>
      <xdr:colOff>1132417</xdr:colOff>
      <xdr:row>3</xdr:row>
      <xdr:rowOff>28963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394035-90C8-4A17-AD26-65A297ADA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9917" y="0"/>
          <a:ext cx="994833" cy="780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3"/>
  <sheetViews>
    <sheetView showGridLines="0" tabSelected="1" zoomScale="80" zoomScaleNormal="80" workbookViewId="0">
      <pane ySplit="2" topLeftCell="A3" activePane="bottomLeft" state="frozen"/>
      <selection pane="bottomLeft" activeCell="C15" sqref="C15"/>
    </sheetView>
  </sheetViews>
  <sheetFormatPr baseColWidth="10" defaultColWidth="11.42578125" defaultRowHeight="15" x14ac:dyDescent="0.25"/>
  <cols>
    <col min="1" max="1" width="8.42578125" style="9" customWidth="1"/>
    <col min="2" max="2" width="9.85546875" style="9" customWidth="1"/>
    <col min="3" max="3" width="119.7109375" style="8" customWidth="1"/>
    <col min="4" max="16384" width="11.42578125" style="3"/>
  </cols>
  <sheetData>
    <row r="1" spans="1:3" ht="15" customHeight="1" x14ac:dyDescent="0.25">
      <c r="A1" s="168" t="s">
        <v>160</v>
      </c>
      <c r="B1" s="168"/>
      <c r="C1" s="168"/>
    </row>
    <row r="2" spans="1:3" ht="45.75" customHeight="1" x14ac:dyDescent="0.25">
      <c r="A2" s="168"/>
      <c r="B2" s="168"/>
      <c r="C2" s="168"/>
    </row>
    <row r="4" spans="1:3" x14ac:dyDescent="0.25">
      <c r="A4" s="19" t="s">
        <v>6</v>
      </c>
      <c r="B4" s="19" t="s">
        <v>5</v>
      </c>
      <c r="C4" s="20" t="s">
        <v>7</v>
      </c>
    </row>
    <row r="5" spans="1:3" x14ac:dyDescent="0.25">
      <c r="A5" s="9">
        <v>1</v>
      </c>
      <c r="B5" s="9">
        <v>1</v>
      </c>
      <c r="C5" s="8" t="s">
        <v>9</v>
      </c>
    </row>
    <row r="7" spans="1:3" x14ac:dyDescent="0.25">
      <c r="A7" s="19" t="s">
        <v>6</v>
      </c>
      <c r="B7" s="19" t="s">
        <v>5</v>
      </c>
      <c r="C7" s="20" t="s">
        <v>263</v>
      </c>
    </row>
    <row r="8" spans="1:3" x14ac:dyDescent="0.25">
      <c r="A8" s="9">
        <v>2</v>
      </c>
      <c r="B8" s="9" t="s">
        <v>44</v>
      </c>
      <c r="C8" s="22" t="s">
        <v>171</v>
      </c>
    </row>
    <row r="9" spans="1:3" x14ac:dyDescent="0.25">
      <c r="A9" s="9">
        <v>2</v>
      </c>
      <c r="B9" s="9" t="s">
        <v>45</v>
      </c>
      <c r="C9" s="22" t="s">
        <v>172</v>
      </c>
    </row>
    <row r="10" spans="1:3" x14ac:dyDescent="0.25">
      <c r="A10" s="9">
        <v>2</v>
      </c>
      <c r="B10" s="9" t="s">
        <v>46</v>
      </c>
      <c r="C10" s="22" t="s">
        <v>173</v>
      </c>
    </row>
    <row r="11" spans="1:3" x14ac:dyDescent="0.25">
      <c r="A11" s="9">
        <v>2</v>
      </c>
      <c r="B11" s="9" t="s">
        <v>47</v>
      </c>
      <c r="C11" s="22" t="s">
        <v>174</v>
      </c>
    </row>
    <row r="12" spans="1:3" x14ac:dyDescent="0.25">
      <c r="A12" s="9">
        <v>2</v>
      </c>
      <c r="B12" s="9" t="s">
        <v>48</v>
      </c>
      <c r="C12" s="22" t="s">
        <v>175</v>
      </c>
    </row>
    <row r="13" spans="1:3" x14ac:dyDescent="0.25">
      <c r="A13" s="9">
        <v>2</v>
      </c>
      <c r="B13" s="9" t="s">
        <v>49</v>
      </c>
      <c r="C13" s="22" t="s">
        <v>176</v>
      </c>
    </row>
    <row r="14" spans="1:3" x14ac:dyDescent="0.25">
      <c r="A14" s="9">
        <v>2</v>
      </c>
      <c r="B14" s="9" t="s">
        <v>50</v>
      </c>
      <c r="C14" s="22" t="s">
        <v>177</v>
      </c>
    </row>
    <row r="15" spans="1:3" x14ac:dyDescent="0.25">
      <c r="A15" s="9">
        <v>2</v>
      </c>
      <c r="B15" s="9" t="s">
        <v>51</v>
      </c>
      <c r="C15" s="22" t="s">
        <v>178</v>
      </c>
    </row>
    <row r="17" spans="1:3" ht="15.75" x14ac:dyDescent="0.25">
      <c r="A17" s="19" t="s">
        <v>6</v>
      </c>
      <c r="B17" s="19" t="s">
        <v>5</v>
      </c>
      <c r="C17" s="21" t="s">
        <v>167</v>
      </c>
    </row>
    <row r="18" spans="1:3" x14ac:dyDescent="0.25">
      <c r="A18" s="9">
        <v>3</v>
      </c>
      <c r="B18" s="9" t="s">
        <v>44</v>
      </c>
      <c r="C18" s="30" t="s">
        <v>120</v>
      </c>
    </row>
    <row r="19" spans="1:3" x14ac:dyDescent="0.25">
      <c r="A19" s="9">
        <v>3</v>
      </c>
      <c r="B19" s="9" t="s">
        <v>45</v>
      </c>
      <c r="C19" s="31" t="s">
        <v>121</v>
      </c>
    </row>
    <row r="20" spans="1:3" x14ac:dyDescent="0.25">
      <c r="A20" s="9">
        <v>3</v>
      </c>
      <c r="B20" s="9" t="s">
        <v>46</v>
      </c>
      <c r="C20" s="31" t="s">
        <v>122</v>
      </c>
    </row>
    <row r="21" spans="1:3" x14ac:dyDescent="0.25">
      <c r="A21" s="9">
        <v>3</v>
      </c>
      <c r="B21" s="9" t="s">
        <v>47</v>
      </c>
      <c r="C21" s="31" t="s">
        <v>72</v>
      </c>
    </row>
    <row r="22" spans="1:3" x14ac:dyDescent="0.25">
      <c r="A22" s="9">
        <v>3</v>
      </c>
      <c r="B22" s="9" t="s">
        <v>48</v>
      </c>
      <c r="C22" s="31" t="s">
        <v>123</v>
      </c>
    </row>
    <row r="23" spans="1:3" x14ac:dyDescent="0.25">
      <c r="A23" s="9">
        <v>3</v>
      </c>
      <c r="B23" s="9" t="s">
        <v>49</v>
      </c>
      <c r="C23" s="31" t="s">
        <v>124</v>
      </c>
    </row>
    <row r="25" spans="1:3" ht="15.75" x14ac:dyDescent="0.25">
      <c r="A25" s="19" t="s">
        <v>6</v>
      </c>
      <c r="B25" s="19" t="s">
        <v>5</v>
      </c>
      <c r="C25" s="21" t="s">
        <v>168</v>
      </c>
    </row>
    <row r="26" spans="1:3" x14ac:dyDescent="0.25">
      <c r="A26" s="9">
        <v>4</v>
      </c>
      <c r="B26" s="9" t="s">
        <v>44</v>
      </c>
      <c r="C26" s="83" t="s">
        <v>73</v>
      </c>
    </row>
    <row r="27" spans="1:3" x14ac:dyDescent="0.25">
      <c r="A27" s="9">
        <v>4</v>
      </c>
      <c r="B27" s="9" t="s">
        <v>45</v>
      </c>
      <c r="C27" s="83" t="s">
        <v>81</v>
      </c>
    </row>
    <row r="28" spans="1:3" x14ac:dyDescent="0.25">
      <c r="A28" s="9">
        <v>4</v>
      </c>
      <c r="B28" s="9" t="s">
        <v>46</v>
      </c>
      <c r="C28" s="83" t="s">
        <v>82</v>
      </c>
    </row>
    <row r="29" spans="1:3" x14ac:dyDescent="0.25">
      <c r="A29" s="9">
        <v>4</v>
      </c>
      <c r="B29" s="9" t="s">
        <v>47</v>
      </c>
      <c r="C29" s="83" t="s">
        <v>125</v>
      </c>
    </row>
    <row r="30" spans="1:3" x14ac:dyDescent="0.25">
      <c r="A30" s="9">
        <v>4</v>
      </c>
      <c r="B30" s="9" t="s">
        <v>48</v>
      </c>
      <c r="C30" s="83" t="s">
        <v>126</v>
      </c>
    </row>
    <row r="31" spans="1:3" x14ac:dyDescent="0.25">
      <c r="A31" s="9">
        <v>4</v>
      </c>
      <c r="B31" s="9" t="s">
        <v>49</v>
      </c>
      <c r="C31" s="83" t="s">
        <v>74</v>
      </c>
    </row>
    <row r="32" spans="1:3" x14ac:dyDescent="0.25">
      <c r="A32" s="9">
        <v>4</v>
      </c>
      <c r="B32" s="9" t="s">
        <v>50</v>
      </c>
      <c r="C32" s="83" t="s">
        <v>75</v>
      </c>
    </row>
    <row r="33" spans="1:3" x14ac:dyDescent="0.25">
      <c r="A33" s="9">
        <v>4</v>
      </c>
      <c r="B33" s="9" t="s">
        <v>51</v>
      </c>
      <c r="C33" s="83" t="s">
        <v>76</v>
      </c>
    </row>
    <row r="34" spans="1:3" x14ac:dyDescent="0.25">
      <c r="A34" s="9">
        <v>4</v>
      </c>
      <c r="B34" s="9" t="s">
        <v>52</v>
      </c>
      <c r="C34" s="83" t="s">
        <v>83</v>
      </c>
    </row>
    <row r="35" spans="1:3" x14ac:dyDescent="0.25">
      <c r="A35" s="9">
        <v>4</v>
      </c>
      <c r="B35" s="9" t="s">
        <v>53</v>
      </c>
      <c r="C35" s="83" t="s">
        <v>84</v>
      </c>
    </row>
    <row r="36" spans="1:3" x14ac:dyDescent="0.25">
      <c r="A36" s="9">
        <v>4</v>
      </c>
      <c r="B36" s="9" t="s">
        <v>54</v>
      </c>
      <c r="C36" s="83" t="s">
        <v>249</v>
      </c>
    </row>
    <row r="37" spans="1:3" x14ac:dyDescent="0.25">
      <c r="A37" s="9">
        <v>4</v>
      </c>
      <c r="B37" s="9" t="s">
        <v>55</v>
      </c>
      <c r="C37" s="83" t="s">
        <v>179</v>
      </c>
    </row>
    <row r="38" spans="1:3" x14ac:dyDescent="0.25">
      <c r="A38" s="9">
        <v>4</v>
      </c>
      <c r="B38" s="9" t="s">
        <v>56</v>
      </c>
      <c r="C38" s="83" t="s">
        <v>180</v>
      </c>
    </row>
    <row r="39" spans="1:3" x14ac:dyDescent="0.25">
      <c r="A39" s="9">
        <v>4</v>
      </c>
      <c r="B39" s="9" t="s">
        <v>57</v>
      </c>
      <c r="C39" s="83" t="s">
        <v>181</v>
      </c>
    </row>
    <row r="40" spans="1:3" x14ac:dyDescent="0.25">
      <c r="A40" s="9">
        <v>4</v>
      </c>
      <c r="B40" s="9" t="s">
        <v>58</v>
      </c>
      <c r="C40" s="83" t="s">
        <v>262</v>
      </c>
    </row>
    <row r="41" spans="1:3" x14ac:dyDescent="0.25">
      <c r="A41" s="9">
        <v>4</v>
      </c>
      <c r="B41" s="9" t="s">
        <v>59</v>
      </c>
      <c r="C41" s="83" t="s">
        <v>182</v>
      </c>
    </row>
    <row r="42" spans="1:3" x14ac:dyDescent="0.25">
      <c r="A42" s="9">
        <v>4</v>
      </c>
      <c r="B42" s="9" t="s">
        <v>60</v>
      </c>
      <c r="C42" s="83" t="s">
        <v>183</v>
      </c>
    </row>
    <row r="43" spans="1:3" x14ac:dyDescent="0.25">
      <c r="A43" s="9">
        <v>4</v>
      </c>
      <c r="B43" s="9" t="s">
        <v>61</v>
      </c>
      <c r="C43" s="83" t="s">
        <v>184</v>
      </c>
    </row>
    <row r="44" spans="1:3" x14ac:dyDescent="0.25">
      <c r="A44" s="9">
        <v>4</v>
      </c>
      <c r="B44" s="9" t="s">
        <v>62</v>
      </c>
      <c r="C44" s="83" t="s">
        <v>185</v>
      </c>
    </row>
    <row r="45" spans="1:3" x14ac:dyDescent="0.25">
      <c r="A45" s="9">
        <v>4</v>
      </c>
      <c r="B45" s="9" t="s">
        <v>64</v>
      </c>
      <c r="C45" s="83" t="s">
        <v>186</v>
      </c>
    </row>
    <row r="46" spans="1:3" x14ac:dyDescent="0.25">
      <c r="A46" s="9">
        <v>4</v>
      </c>
      <c r="B46" s="9" t="s">
        <v>112</v>
      </c>
      <c r="C46" s="83" t="s">
        <v>187</v>
      </c>
    </row>
    <row r="47" spans="1:3" x14ac:dyDescent="0.25">
      <c r="A47" s="9">
        <v>4</v>
      </c>
      <c r="B47" s="9" t="s">
        <v>132</v>
      </c>
      <c r="C47" s="83" t="s">
        <v>261</v>
      </c>
    </row>
    <row r="49" spans="1:8" ht="15.75" x14ac:dyDescent="0.25">
      <c r="A49" s="19" t="s">
        <v>6</v>
      </c>
      <c r="B49" s="19" t="s">
        <v>5</v>
      </c>
      <c r="C49" s="21" t="s">
        <v>169</v>
      </c>
    </row>
    <row r="50" spans="1:8" x14ac:dyDescent="0.25">
      <c r="A50" s="9">
        <v>5</v>
      </c>
      <c r="B50" s="9" t="s">
        <v>44</v>
      </c>
      <c r="C50" s="31" t="s">
        <v>188</v>
      </c>
    </row>
    <row r="51" spans="1:8" x14ac:dyDescent="0.25">
      <c r="A51" s="9">
        <v>5</v>
      </c>
      <c r="B51" s="9" t="s">
        <v>45</v>
      </c>
      <c r="C51" s="31" t="s">
        <v>147</v>
      </c>
      <c r="H51" s="59"/>
    </row>
    <row r="52" spans="1:8" x14ac:dyDescent="0.25">
      <c r="A52" s="9">
        <v>5</v>
      </c>
      <c r="B52" s="9" t="s">
        <v>46</v>
      </c>
      <c r="C52" s="31" t="s">
        <v>189</v>
      </c>
      <c r="H52" s="59"/>
    </row>
    <row r="53" spans="1:8" x14ac:dyDescent="0.25">
      <c r="A53" s="9">
        <v>5</v>
      </c>
      <c r="B53" s="9" t="s">
        <v>47</v>
      </c>
      <c r="C53" s="31" t="s">
        <v>190</v>
      </c>
      <c r="H53" s="59"/>
    </row>
    <row r="54" spans="1:8" x14ac:dyDescent="0.25">
      <c r="A54" s="9">
        <v>5</v>
      </c>
      <c r="B54" s="9" t="s">
        <v>48</v>
      </c>
      <c r="C54" s="31" t="s">
        <v>191</v>
      </c>
      <c r="H54" s="59"/>
    </row>
    <row r="55" spans="1:8" x14ac:dyDescent="0.25">
      <c r="A55" s="9">
        <v>5</v>
      </c>
      <c r="B55" s="9" t="s">
        <v>49</v>
      </c>
      <c r="C55" s="31" t="s">
        <v>192</v>
      </c>
      <c r="H55" s="59"/>
    </row>
    <row r="56" spans="1:8" x14ac:dyDescent="0.25">
      <c r="A56" s="9">
        <v>5</v>
      </c>
      <c r="B56" s="9" t="s">
        <v>50</v>
      </c>
      <c r="C56" s="31" t="s">
        <v>193</v>
      </c>
      <c r="H56" s="59"/>
    </row>
    <row r="57" spans="1:8" x14ac:dyDescent="0.25">
      <c r="A57" s="9">
        <v>5</v>
      </c>
      <c r="B57" s="9" t="s">
        <v>51</v>
      </c>
      <c r="C57" s="31" t="s">
        <v>194</v>
      </c>
      <c r="H57" s="59"/>
    </row>
    <row r="58" spans="1:8" x14ac:dyDescent="0.25">
      <c r="A58" s="9">
        <v>5</v>
      </c>
      <c r="B58" s="9" t="s">
        <v>52</v>
      </c>
      <c r="C58" s="31" t="s">
        <v>195</v>
      </c>
      <c r="H58" s="59"/>
    </row>
    <row r="59" spans="1:8" x14ac:dyDescent="0.25">
      <c r="A59" s="9">
        <v>5</v>
      </c>
      <c r="B59" s="9" t="s">
        <v>53</v>
      </c>
      <c r="C59" s="31" t="s">
        <v>196</v>
      </c>
      <c r="H59" s="59"/>
    </row>
    <row r="60" spans="1:8" x14ac:dyDescent="0.25">
      <c r="A60" s="9">
        <v>5</v>
      </c>
      <c r="B60" s="9" t="s">
        <v>54</v>
      </c>
      <c r="C60" s="31" t="s">
        <v>197</v>
      </c>
      <c r="H60" s="59"/>
    </row>
    <row r="61" spans="1:8" x14ac:dyDescent="0.25">
      <c r="A61" s="9">
        <v>5</v>
      </c>
      <c r="B61" s="9" t="s">
        <v>55</v>
      </c>
      <c r="C61" s="31" t="s">
        <v>152</v>
      </c>
      <c r="H61" s="59"/>
    </row>
    <row r="62" spans="1:8" x14ac:dyDescent="0.25">
      <c r="A62" s="9">
        <v>5</v>
      </c>
      <c r="B62" s="9" t="s">
        <v>56</v>
      </c>
      <c r="C62" s="31" t="s">
        <v>198</v>
      </c>
      <c r="H62" s="59"/>
    </row>
    <row r="63" spans="1:8" x14ac:dyDescent="0.25">
      <c r="A63" s="9">
        <v>5</v>
      </c>
      <c r="B63" s="9" t="s">
        <v>57</v>
      </c>
      <c r="C63" s="31" t="s">
        <v>199</v>
      </c>
      <c r="H63" s="59"/>
    </row>
    <row r="64" spans="1:8" x14ac:dyDescent="0.25">
      <c r="A64" s="9">
        <v>5</v>
      </c>
      <c r="B64" s="9" t="s">
        <v>58</v>
      </c>
      <c r="C64" s="31" t="s">
        <v>200</v>
      </c>
      <c r="H64" s="59"/>
    </row>
    <row r="65" spans="1:8" x14ac:dyDescent="0.25">
      <c r="A65" s="9">
        <v>5</v>
      </c>
      <c r="B65" s="9" t="s">
        <v>59</v>
      </c>
      <c r="C65" s="31" t="s">
        <v>201</v>
      </c>
      <c r="H65" s="59"/>
    </row>
    <row r="66" spans="1:8" x14ac:dyDescent="0.25">
      <c r="A66" s="9">
        <v>5</v>
      </c>
      <c r="B66" s="9" t="s">
        <v>60</v>
      </c>
      <c r="C66" s="31" t="s">
        <v>202</v>
      </c>
      <c r="H66" s="59"/>
    </row>
    <row r="67" spans="1:8" x14ac:dyDescent="0.25">
      <c r="A67" s="9">
        <v>5</v>
      </c>
      <c r="B67" s="9" t="s">
        <v>61</v>
      </c>
      <c r="C67" s="31" t="s">
        <v>203</v>
      </c>
      <c r="H67" s="59"/>
    </row>
    <row r="68" spans="1:8" x14ac:dyDescent="0.25">
      <c r="A68" s="9">
        <v>5</v>
      </c>
      <c r="B68" s="9" t="s">
        <v>62</v>
      </c>
      <c r="C68" s="31" t="s">
        <v>204</v>
      </c>
      <c r="H68" s="59"/>
    </row>
    <row r="69" spans="1:8" x14ac:dyDescent="0.25">
      <c r="A69" s="9">
        <v>5</v>
      </c>
      <c r="B69" s="9" t="s">
        <v>64</v>
      </c>
      <c r="C69" s="31" t="s">
        <v>207</v>
      </c>
      <c r="H69" s="59"/>
    </row>
    <row r="70" spans="1:8" x14ac:dyDescent="0.25">
      <c r="A70" s="9">
        <v>5</v>
      </c>
      <c r="B70" s="9" t="s">
        <v>112</v>
      </c>
      <c r="C70" s="31" t="s">
        <v>208</v>
      </c>
      <c r="H70" s="59"/>
    </row>
    <row r="71" spans="1:8" x14ac:dyDescent="0.25">
      <c r="A71" s="9">
        <v>5</v>
      </c>
      <c r="B71" s="9" t="s">
        <v>132</v>
      </c>
      <c r="C71" s="31" t="s">
        <v>205</v>
      </c>
      <c r="H71" s="59"/>
    </row>
    <row r="72" spans="1:8" x14ac:dyDescent="0.25">
      <c r="A72" s="9">
        <v>5</v>
      </c>
      <c r="B72" s="9" t="s">
        <v>133</v>
      </c>
      <c r="C72" s="31" t="s">
        <v>206</v>
      </c>
      <c r="H72" s="59"/>
    </row>
    <row r="73" spans="1:8" x14ac:dyDescent="0.25">
      <c r="C73" s="31"/>
    </row>
    <row r="74" spans="1:8" ht="15.75" x14ac:dyDescent="0.25">
      <c r="A74" s="19" t="s">
        <v>6</v>
      </c>
      <c r="B74" s="19" t="s">
        <v>5</v>
      </c>
      <c r="C74" s="21" t="s">
        <v>170</v>
      </c>
    </row>
    <row r="75" spans="1:8" x14ac:dyDescent="0.25">
      <c r="A75" s="9">
        <v>6</v>
      </c>
      <c r="B75" s="9" t="s">
        <v>44</v>
      </c>
      <c r="C75" s="31" t="s">
        <v>134</v>
      </c>
    </row>
    <row r="76" spans="1:8" x14ac:dyDescent="0.25">
      <c r="A76" s="9">
        <v>6</v>
      </c>
      <c r="B76" s="9" t="s">
        <v>45</v>
      </c>
      <c r="C76" s="31" t="s">
        <v>135</v>
      </c>
    </row>
    <row r="77" spans="1:8" x14ac:dyDescent="0.25">
      <c r="A77" s="9">
        <v>6</v>
      </c>
      <c r="B77" s="9" t="s">
        <v>46</v>
      </c>
      <c r="C77" s="31" t="s">
        <v>209</v>
      </c>
    </row>
    <row r="78" spans="1:8" x14ac:dyDescent="0.25">
      <c r="A78" s="9">
        <v>6</v>
      </c>
      <c r="B78" s="9" t="s">
        <v>47</v>
      </c>
      <c r="C78" s="31" t="s">
        <v>210</v>
      </c>
    </row>
    <row r="79" spans="1:8" x14ac:dyDescent="0.25">
      <c r="A79" s="9">
        <v>6</v>
      </c>
      <c r="B79" s="9" t="s">
        <v>48</v>
      </c>
      <c r="C79" s="31" t="s">
        <v>211</v>
      </c>
    </row>
    <row r="80" spans="1:8" x14ac:dyDescent="0.25">
      <c r="A80" s="9">
        <v>6</v>
      </c>
      <c r="B80" s="9" t="s">
        <v>49</v>
      </c>
      <c r="C80" s="31" t="s">
        <v>212</v>
      </c>
    </row>
    <row r="81" spans="1:3" x14ac:dyDescent="0.25">
      <c r="A81" s="9">
        <v>6</v>
      </c>
      <c r="B81" s="9" t="s">
        <v>50</v>
      </c>
      <c r="C81" s="31" t="s">
        <v>213</v>
      </c>
    </row>
    <row r="82" spans="1:3" x14ac:dyDescent="0.25">
      <c r="A82" s="9">
        <v>6</v>
      </c>
      <c r="B82" s="9" t="s">
        <v>51</v>
      </c>
      <c r="C82" s="31" t="s">
        <v>214</v>
      </c>
    </row>
    <row r="83" spans="1:3" x14ac:dyDescent="0.25">
      <c r="A83" s="9">
        <v>6</v>
      </c>
      <c r="B83" s="9" t="s">
        <v>52</v>
      </c>
      <c r="C83" s="31" t="s">
        <v>215</v>
      </c>
    </row>
    <row r="84" spans="1:3" x14ac:dyDescent="0.25">
      <c r="A84" s="9">
        <v>6</v>
      </c>
      <c r="B84" s="9" t="s">
        <v>53</v>
      </c>
      <c r="C84" s="31" t="s">
        <v>216</v>
      </c>
    </row>
    <row r="85" spans="1:3" x14ac:dyDescent="0.25">
      <c r="A85" s="9">
        <v>6</v>
      </c>
      <c r="B85" s="9" t="s">
        <v>54</v>
      </c>
      <c r="C85" s="31" t="s">
        <v>217</v>
      </c>
    </row>
    <row r="86" spans="1:3" x14ac:dyDescent="0.25">
      <c r="A86" s="9">
        <v>6</v>
      </c>
      <c r="B86" s="9" t="s">
        <v>55</v>
      </c>
      <c r="C86" s="31" t="s">
        <v>218</v>
      </c>
    </row>
    <row r="87" spans="1:3" x14ac:dyDescent="0.25">
      <c r="A87" s="9">
        <v>6</v>
      </c>
      <c r="B87" s="9" t="s">
        <v>56</v>
      </c>
      <c r="C87" s="31" t="s">
        <v>219</v>
      </c>
    </row>
    <row r="88" spans="1:3" x14ac:dyDescent="0.25">
      <c r="A88" s="9">
        <v>6</v>
      </c>
      <c r="B88" s="9" t="s">
        <v>57</v>
      </c>
      <c r="C88" s="31" t="s">
        <v>220</v>
      </c>
    </row>
    <row r="89" spans="1:3" x14ac:dyDescent="0.25">
      <c r="A89" s="9">
        <v>6</v>
      </c>
      <c r="B89" s="9" t="s">
        <v>58</v>
      </c>
      <c r="C89" s="31" t="s">
        <v>221</v>
      </c>
    </row>
    <row r="90" spans="1:3" x14ac:dyDescent="0.25">
      <c r="A90" s="9">
        <v>6</v>
      </c>
      <c r="B90" s="9" t="s">
        <v>59</v>
      </c>
      <c r="C90" s="31" t="s">
        <v>222</v>
      </c>
    </row>
    <row r="91" spans="1:3" x14ac:dyDescent="0.25">
      <c r="C91" s="22"/>
    </row>
    <row r="92" spans="1:3" x14ac:dyDescent="0.25">
      <c r="A92" s="23" t="s">
        <v>28</v>
      </c>
      <c r="C92" s="22"/>
    </row>
    <row r="93" spans="1:3" x14ac:dyDescent="0.25">
      <c r="C93" s="22"/>
    </row>
    <row r="94" spans="1:3" x14ac:dyDescent="0.25">
      <c r="C94" s="22"/>
    </row>
    <row r="95" spans="1:3" x14ac:dyDescent="0.25">
      <c r="A95" s="8"/>
      <c r="B95" s="8"/>
    </row>
    <row r="96" spans="1:3" x14ac:dyDescent="0.25">
      <c r="B96" s="8"/>
    </row>
    <row r="97" spans="1:3" x14ac:dyDescent="0.25">
      <c r="A97" s="3"/>
      <c r="B97" s="3"/>
      <c r="C97" s="3"/>
    </row>
    <row r="98" spans="1:3" x14ac:dyDescent="0.25">
      <c r="B98" s="3"/>
      <c r="C98" s="3"/>
    </row>
    <row r="99" spans="1:3" x14ac:dyDescent="0.25">
      <c r="A99" s="3"/>
      <c r="B99" s="3"/>
      <c r="C99" s="3"/>
    </row>
    <row r="100" spans="1:3" x14ac:dyDescent="0.25">
      <c r="A100" s="3"/>
      <c r="B100" s="3"/>
      <c r="C100" s="3"/>
    </row>
    <row r="101" spans="1:3" x14ac:dyDescent="0.25">
      <c r="A101" s="3"/>
      <c r="B101" s="3"/>
      <c r="C101" s="3"/>
    </row>
    <row r="102" spans="1:3" x14ac:dyDescent="0.25">
      <c r="A102" s="3"/>
      <c r="B102" s="3"/>
      <c r="C102" s="3"/>
    </row>
    <row r="103" spans="1:3" x14ac:dyDescent="0.25">
      <c r="A103" s="3"/>
      <c r="B103" s="3"/>
      <c r="C103" s="3"/>
    </row>
    <row r="104" spans="1:3" x14ac:dyDescent="0.25">
      <c r="A104" s="3"/>
      <c r="B104" s="3"/>
      <c r="C104" s="3"/>
    </row>
    <row r="105" spans="1:3" x14ac:dyDescent="0.25">
      <c r="A105" s="3"/>
      <c r="B105" s="3"/>
      <c r="C105" s="3"/>
    </row>
    <row r="106" spans="1:3" x14ac:dyDescent="0.25">
      <c r="A106" s="3"/>
      <c r="B106" s="3"/>
      <c r="C106" s="3"/>
    </row>
    <row r="107" spans="1:3" x14ac:dyDescent="0.25">
      <c r="A107" s="3"/>
      <c r="B107" s="3"/>
      <c r="C107" s="3"/>
    </row>
    <row r="108" spans="1:3" x14ac:dyDescent="0.25">
      <c r="A108" s="3"/>
      <c r="B108" s="3"/>
      <c r="C108" s="3"/>
    </row>
    <row r="109" spans="1:3" x14ac:dyDescent="0.25">
      <c r="A109" s="3"/>
      <c r="B109" s="3"/>
      <c r="C109" s="3"/>
    </row>
    <row r="110" spans="1:3" x14ac:dyDescent="0.25">
      <c r="A110" s="3"/>
      <c r="B110" s="3"/>
      <c r="C110" s="3"/>
    </row>
    <row r="111" spans="1:3" x14ac:dyDescent="0.25">
      <c r="A111" s="3"/>
      <c r="B111" s="3"/>
      <c r="C111" s="3"/>
    </row>
    <row r="112" spans="1:3" x14ac:dyDescent="0.25">
      <c r="A112" s="3"/>
      <c r="B112" s="3"/>
      <c r="C112" s="3"/>
    </row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  <row r="440" s="3" customFormat="1" x14ac:dyDescent="0.25"/>
    <row r="441" s="3" customFormat="1" x14ac:dyDescent="0.25"/>
    <row r="442" s="3" customFormat="1" x14ac:dyDescent="0.25"/>
    <row r="443" s="3" customFormat="1" x14ac:dyDescent="0.25"/>
  </sheetData>
  <mergeCells count="1">
    <mergeCell ref="A1:C2"/>
  </mergeCells>
  <hyperlinks>
    <hyperlink ref="C18" location="'Acceso Inmediato a ES '!A5" display="Acceso Inmediato a Educación Superior por sexo según año de egreso de EM" xr:uid="{00000000-0004-0000-0000-000000000000}"/>
    <hyperlink ref="C19" location="'Acceso Inmediato a ES '!A13" display="Acceso Inmediato a Educación Superior por tipo de enseñanza y sexo" xr:uid="{00000000-0004-0000-0000-000001000000}"/>
    <hyperlink ref="C20" location="'Acceso Inmediato a ES '!A24" display="Acceso Inmediato a Educación Superior por tipo de dependencia del establecimiento de origen y sexo" xr:uid="{00000000-0004-0000-0000-000002000000}"/>
    <hyperlink ref="C21" location="'Acceso Inmediato a ES '!A44" display="Acceso Inmediato a Educación Superior por región" xr:uid="{00000000-0004-0000-0000-000003000000}"/>
    <hyperlink ref="C22" location="'Acceso Inmediato a ES '!A64" display="Acceso Inmediato a Educación Superior por región - Establecimientos Científico Humanistas (CH)" xr:uid="{00000000-0004-0000-0000-000004000000}"/>
    <hyperlink ref="C23" location="'Acceso Inmediato a ES '!A84" display="Acceso Inmediato a Educación Superior por región - Establecimientos Técnico Profesionales (TP)" xr:uid="{00000000-0004-0000-0000-000005000000}"/>
    <hyperlink ref="C26" location="'Tipos IES a las que acceden'!A6" display="Distribución Acceso Inmediato a Educación Superior por tipo de institución" xr:uid="{00000000-0004-0000-0000-000006000000}"/>
    <hyperlink ref="C27" location="'Tipos IES a las que acceden'!A13" display="Distribución Acceso Inmediato a Educación Superior por tipo de institución - Mujeres" xr:uid="{00000000-0004-0000-0000-000007000000}"/>
    <hyperlink ref="C28" location="'Tipos IES a las que acceden'!A20" display="Distribución Acceso Inmediato a Educación Superior por tipo de institución - Hombres" xr:uid="{00000000-0004-0000-0000-000008000000}"/>
    <hyperlink ref="C29" location="'Tipos IES a las que acceden'!A27" display="Distribución Acceso Inmediato a Educación Superior por tipo de institución para establecimientos Científico Humanistas (CH)" xr:uid="{00000000-0004-0000-0000-000009000000}"/>
    <hyperlink ref="C30" location="'Tipos IES a las que acceden'!A34" display="Distribución Acceso Inmediato a Educación Superior por tipo de institución para establecimientos Técnico Profesionales (TP)" xr:uid="{00000000-0004-0000-0000-00000A000000}"/>
    <hyperlink ref="C31" location="'Tipos IES a las que acceden'!A41" display="Distribución Acceso Inmediato a Educación Superior por tipo de institución - Establecimientos Municipales" xr:uid="{00000000-0004-0000-0000-00000B000000}"/>
    <hyperlink ref="C32" location="'Tipos IES a las que acceden'!A48" display="Distribución Acceso Inmediato a Educación Superior por tipo de institución - Establecimientos Particular Subvencionados" xr:uid="{00000000-0004-0000-0000-00000C000000}"/>
    <hyperlink ref="C33" location="'Tipos IES a las que acceden'!A55" display="Distribución Acceso Inmediato a Educación Superior por tipo de institución - Establecimientos Particular Pagados" xr:uid="{00000000-0004-0000-0000-00000D000000}"/>
    <hyperlink ref="C34" location="'Tipos IES a las que acceden'!A62" display="Distribución Acceso Inmediato a Educación Superior por tipo de institución - Corporaciones de Administración Delegada" xr:uid="{00000000-0004-0000-0000-00000E000000}"/>
    <hyperlink ref="C35" location="'Tipos IES a las que acceden'!A69" display="Distribución Acceso Inmediato a Educación Superior por tipo de institución - Servicios Locales de Educación" xr:uid="{00000000-0004-0000-0000-00000F000000}"/>
    <hyperlink ref="C50" location="'Acceso acumulado a ES'!A5" display="Acceso a educación superior desde 2014 a 2019 según cohortes de egreso de enseñanza media 2013 a 2018" xr:uid="{00000000-0004-0000-0000-000010000000}"/>
    <hyperlink ref="C51" location="'Acceso Acumulado a ES'!A18" display="Acceso Acumulado a Educación Superior del primer al décimo año posterior al egreso de EM (cohortes 2013 a 2022)" xr:uid="{00000000-0004-0000-0000-000011000000}"/>
    <hyperlink ref="C52" location="'Acceso Acumulado a ES'!A31" display="Porcentaje de Acceso a Educación Superior en cada año siguiente al egreso (del primer al décimo, cohortes 2013 a 2022)" xr:uid="{00000000-0004-0000-0000-000012000000}"/>
    <hyperlink ref="C53" location="'Acceso Acumulado a ES'!A44" display="Acceso Acumulado a Educación Superior del primer al décimo año posterior al egreso de EM (cohortes 2013 a 2022) - Mujeres" xr:uid="{00000000-0004-0000-0000-000013000000}"/>
    <hyperlink ref="C54" location="'Acceso Acumulado a ES'!A58" display="Porcentaje de Acceso a Educación Superior en cada año siguiente al egreso (del primer al décimo, cohortes 2013 a 2022) - Mujeres" xr:uid="{00000000-0004-0000-0000-000014000000}"/>
    <hyperlink ref="C55" location="'Acceso Acumulado a ES'!A72" display="Acceso Acumulado a Educación Superior del primer al décimo año posterior al egreso de EM (cohortes 2013 a 2022) - Hombres" xr:uid="{00000000-0004-0000-0000-000015000000}"/>
    <hyperlink ref="C56" location="'Acceso Acumulado a ES'!A86" display="Porcentaje de Acceso a Educación Superior en cada año siguiente al egreso (del primer al décimo, cohortes 2013 a 2022) - Hombres" xr:uid="{00000000-0004-0000-0000-000016000000}"/>
    <hyperlink ref="C57" location="'Acceso Acumulado a ES'!A100" display="Acceso Acumulado a Educación Superior del primer al décimo año posterior al egreso de EM (cohortes 2013 a 2022) - Establecimientos Científico Humanistas" xr:uid="{00000000-0004-0000-0000-000017000000}"/>
    <hyperlink ref="C58" location="'Acceso Acumulado a ES'!A114" display="Porcentaje de Acceso a Educación Superior en cada año siguiente al egreso (del primer al décimo, cohortes 2013 a 2022) - Establecimientos Científico Humanistas" xr:uid="{00000000-0004-0000-0000-000018000000}"/>
    <hyperlink ref="C59" location="'Acceso Acumulado a ES'!A128" display="Acceso Acumulado a Educación Superior del primer al décimo año posterior al egreso de EM (cohortes 2013 a 2022) - Establecimientos Técnico Profesionales" xr:uid="{00000000-0004-0000-0000-000019000000}"/>
    <hyperlink ref="C60" location="'Acceso Acumulado a ES'!A142" display="Porcentaje de Acceso a Educación Superior en cada año siguiente al egreso (del primer al décimo, cohortes 2013 a 2022) - Establecimientos Técnico Profesionales" xr:uid="{00000000-0004-0000-0000-00001A000000}"/>
    <hyperlink ref="C61" location="'Acceso Acumulado a ES'!A156" display="Acceso Acumulado a Educación Superior del primer al décimo año posterior al egreso de EM (cohortes 2013 a 2022) - Establecimientos Municipales" xr:uid="{00000000-0004-0000-0000-00001B000000}"/>
    <hyperlink ref="C62" location="'Acceso Acumulado a ES'!A170" display="Porcentaje de Acceso a Educación Superior en cada año siguiente al egreso (del primer al décimo, cohortes 2013 a 2022) - Establecimientos Municipales" xr:uid="{00000000-0004-0000-0000-00001C000000}"/>
    <hyperlink ref="C63" location="'Acceso Acumulado a ES'!A184" display="Acceso Acumulado a Educación Superior del primer al décimo año posterior al egreso de EM (cohortes 2013 a 2022) - Establecimientos Particular Subvencionados" xr:uid="{00000000-0004-0000-0000-00001D000000}"/>
    <hyperlink ref="C64" location="'Acceso Acumulado a ES'!A198" display="Porcentaje de Acceso a Educación Superior en cada año siguiente al egreso (del primer al décimo, cohortes 2013 a 2022) - Establecimientos Particular Subvencionados" xr:uid="{00000000-0004-0000-0000-00001E000000}"/>
    <hyperlink ref="C65" location="'Acceso Acumulado a ES'!A212" display="Acceso Acumulado a Educación Superior del primer al décimo año posterior al egreso de EM (cohortes 2013 a 2022) - Establecimientos Particular Pagados" xr:uid="{00000000-0004-0000-0000-00001F000000}"/>
    <hyperlink ref="C66" location="'Acceso Acumulado a ES'!A226" display="Porcentaje de Acceso a Educación Superior en cada año siguiente al egreso (del primer al décimo, cohortes 2013 a 2022) - Establecimientos Particular Pagados" xr:uid="{00000000-0004-0000-0000-000020000000}"/>
    <hyperlink ref="C67" location="'Acceso Acumulado a ES'!A240" display="Acceso Acumulado a Educación Superior del primer al décimo año posterior al egreso de EM (cohortes 2013 a 2022) - Corporaciones de Administración Delegada" xr:uid="{00000000-0004-0000-0000-000021000000}"/>
    <hyperlink ref="C68" location="'Acceso Acumulado a ES'!A254" display="Porcentaje de Acceso a Educación Superior en cada año siguiente al egreso (del primer al décimo, cohortes 2013 a 2022) - Corporaciones de Administración Delegada" xr:uid="{00000000-0004-0000-0000-000022000000}"/>
    <hyperlink ref="C75" location="'Participación acumulada'!A5" display="Acceso a Educación Superior de la cohorte de egreso de enseñanza media (EM) 2017 según tipo de institución de Educación a la cual ingresan por primera vez en los 5 años siguientes al egreso" xr:uid="{00000000-0004-0000-0000-000023000000}"/>
    <hyperlink ref="C76" location="'Participación acumulada'!A13" display="Distribución del Acceso Acumulado a Educación Superior de la cohorte de egreso de EM 2017 según tipo de institución de Educación a la cual ingresan por primera vez en los 5 años siguientes al egreso" xr:uid="{00000000-0004-0000-0000-000024000000}"/>
    <hyperlink ref="C77" location="'Participación acumulada'!A21" display="Distribución del Acceso Acumulado a Educación Superior por tipo de institución a la que ingresan por primera vez los de egreso de EM 2017, en los cinco años siguientes al egreso (2017 a 2021) - Mujeres" xr:uid="{00000000-0004-0000-0000-000025000000}"/>
    <hyperlink ref="C78" location="'Participación acumulada'!A30" display="Distribución del Acceso Acumulado a Educación Superior por tipo de institución a la que ingresan por primera vez los de egreso de EM 2017, en los cinco años siguientes al egreso (2017 a 2021) - Hombres" xr:uid="{00000000-0004-0000-0000-000026000000}"/>
    <hyperlink ref="C79" location="'Participación acumulada'!A39" display="Distribución del Acceso Acumulado a Educación Superior por tipo de institución a la que ingresan por primera vez los de egreso de EM 2017, en los cinco años siguientes al egreso (2017 a 2021) - Científico Humanistas" xr:uid="{00000000-0004-0000-0000-000027000000}"/>
    <hyperlink ref="C80" location="'Participación acumulada'!A48" display="Distribución del Acceso Acumulado a Educación Superior por tipo de institución a la que ingresan por primera vez los de egreso de EM 2017, en los cinco años siguientes al egreso (2017 a 2021) - Técnico Profesionales" xr:uid="{00000000-0004-0000-0000-000028000000}"/>
    <hyperlink ref="C81" location="'Participación acumulada'!A57" display="Distribución del Acceso Acumulado a Educación Superior de la cohorte de egreso de EM 2017 según tipo de institución de Educación a la cual ingresan por primera vez en los 5 años siguientes al egreso - Municipal" xr:uid="{00000000-0004-0000-0000-000029000000}"/>
    <hyperlink ref="C82" location="'Participación acumulada'!A66" display="Distribución del Acceso Acumulado a Educación Superior de la cohorte de egreso de EM 2017 según tipo de institución de Educación a la cual ingresan por primera vez en los 5 años siguientes al egreso - Particular Subvencionado" xr:uid="{00000000-0004-0000-0000-00002A000000}"/>
    <hyperlink ref="C83" location="'Participación acumulada'!A75" display="Distribución del Acceso Acumulado a Educación Superior de la cohorte de egreso de EM 2017 según tipo de institución de Educación a la cual ingresan por primera vez en los 5 años siguientes al egreso - Particular Pagado" xr:uid="{00000000-0004-0000-0000-00002B000000}"/>
    <hyperlink ref="C84" location="'Participación acumulada'!A84" display="Distribución del Acceso Acumulado a Educación Superior por tipo de institución a la que ingresn por primera vez los de egreso de EM 2017, en los cinco años siguientes al egreso (2017 a 2021) - Corporación de Administración Delegada" xr:uid="{00000000-0004-0000-0000-00002C000000}"/>
    <hyperlink ref="C8" location="'Acceso Inmediato Cifra Contexto'!A5" display="N° de egresos de enseñanza media (EM) y de quienes accceden de manera inmediata a Educación Superior (ES) según año de egreso de EM (2006-2024)" xr:uid="{00000000-0004-0000-0000-00002F000000}"/>
    <hyperlink ref="C9" location="'Acceso Inmediato Cifra Contexto'!A11" display="N° de egreso de EM y de quienes acceden de manera inmediata a ES por género según año de egreso de EM (2006-2024)" xr:uid="{00000000-0004-0000-0000-000030000000}"/>
    <hyperlink ref="C10" location="'Acceso Inmediato Cifra Contexto'!A21" display="N° de egreso de EM y de quienes acceden de manera inmediata a ES por tipo de enseñanza y género según año de egreso de EM (2006-2024)" xr:uid="{00000000-0004-0000-0000-000031000000}"/>
    <hyperlink ref="C11" location="'Acceso Inmediato Cifra Contexto'!A34" display="N° de egreso de EM y de quienes acceden de manera inmediata a ES por dependencia del establecimiento y género según año de egreso de EM (2006-2024)" xr:uid="{00000000-0004-0000-0000-000032000000}"/>
    <hyperlink ref="C12" location="'Acceso Inmediato Cifra Contexto'!A59" display="N° de egreso de EM por región según año de egreso de EM (2006-2024)" xr:uid="{00000000-0004-0000-0000-000033000000}"/>
    <hyperlink ref="C13" location="'Acceso Inmediato Cifra Contexto'!A80" display="N° de egreso de EM que acceden de manera inmediata a ES por región según año de egreso de EM (2006-2024)" xr:uid="{00000000-0004-0000-0000-000034000000}"/>
    <hyperlink ref="C14" location="'Acceso Inmediato Cifra Contexto'!A101" display="N° de egreso de EM Científico-Humanista que acceden de manera inmediata a ES por región según año de egreso de EM (2006-2024)" xr:uid="{00000000-0004-0000-0000-000035000000}"/>
    <hyperlink ref="C15" location="'Acceso Inmediato Cifra Contexto'!A122" display="N° de egreso de EM Técnico-Profesional que acceden de manera inmediata a ES por región según año de egreso de EM (2006-2024)" xr:uid="{00000000-0004-0000-0000-000036000000}"/>
    <hyperlink ref="C37" location="'Tipos IES a las que acceden'!A83" display="Distribución Acceso Inmediato a Educación Superior por tipo de carrera a la que acceden - Cohortes de egreso de EM 2013 - 2024" xr:uid="{00000000-0004-0000-0000-000037000000}"/>
    <hyperlink ref="C38" location="'Tipos IES a las que acceden'!A90" display="Distribución Acceso Inmediato a Educación Superior por tipo de carrera a la que acceden las mujeres - Cohortes de egreso de EM 2013 - 2024" xr:uid="{00000000-0004-0000-0000-000038000000}"/>
    <hyperlink ref="C39" location="'Tipos IES a las que acceden'!A97" display="Distribución Acceso Inmediato a Educación Superior por tipo de carrera a la que acceden los hombres - Cohortes de egreso de EM 2013 - 2024" xr:uid="{00000000-0004-0000-0000-000039000000}"/>
    <hyperlink ref="C40" location="'Tipos IES a las que acceden'!A104" display="Distribución Acceso Inmediato a Educación Superior por tipo de carrera a la que acceden los alumnos de establecimientos Científico Humanistas - Cohortes de egreso de EM 2013 - 2024" xr:uid="{00000000-0004-0000-0000-00003A000000}"/>
    <hyperlink ref="C41" location="'Tipos IES a las que acceden'!A111" display="Distribución Acceso Inmediato a Educación Superior por tipo de carrera a la que acceden los alumnos de establecimientos Técnico Profesionales - Cohortes de egreso de EM 2013 - 2024" xr:uid="{00000000-0004-0000-0000-00003B000000}"/>
    <hyperlink ref="C42" location="'Tipos IES a las que acceden'!A118" display="Distribución Acceso Inmediato a Educación Superior por tipo de carrera a la que acceden los alumnos de establecimientos Municipales - Cohortes de egreso de EM 2013 - 2024" xr:uid="{00000000-0004-0000-0000-00003C000000}"/>
    <hyperlink ref="C43" location="'Tipos IES a las que acceden'!A125" display="Distribución Acceso Inmediato a Educación Superior por tipo de carrera a la que acceden los alumnos de establecimientos Particular Subvencionados - Cohortes de egreso de EM 2013 - 2024" xr:uid="{00000000-0004-0000-0000-00003D000000}"/>
    <hyperlink ref="C44" location="'Tipos IES a las que acceden'!A132" display="Distribución Acceso Inmediato a Educación Superior por tipo de carrera a la que acceden los alumnos de establecimientos Particular Pagados - Cohortes de egreso de EM 2013 - 2024" xr:uid="{00000000-0004-0000-0000-00003E000000}"/>
    <hyperlink ref="C45" location="'Tipos IES a las que acceden'!A139" display="Distribución Acceso Inmediato a Educaión Superior por tipo de carrera a la que acceden los alumnos de Corporaciones de Administración Delegada - Cohortes de egreso de EM 2013 - 2024" xr:uid="{00000000-0004-0000-0000-00003F000000}"/>
    <hyperlink ref="C46" location="'Tipos IES a las que acceden'!A146" display="Distribución Acceso Inmediato a Educación Superior por tipo de carrera a la que acceden los alumnos de Servicios Locales de Educación - Cohortes de egreso de EM 2013 - 2024" xr:uid="{00000000-0004-0000-0000-000040000000}"/>
    <hyperlink ref="C69" location="'Acceso Acumulado a ES'!A268" display="Acceso Acumulado a Educación Superior del primer al quinto año posterior al egreso de EM (cohortes 2018 a 2022) - Servicios Locales de Educación Pública" xr:uid="{00000000-0004-0000-0000-000043000000}"/>
    <hyperlink ref="C70" location="'Acceso Acumulado a ES'!A278" display="Porcentaje de Acceso a Educación Superior en cada año siguiente al egreso (del primer al quinto año, cohortes 2018 a 2023) - Servicios Locales de Educación Pública" xr:uid="{00000000-0004-0000-0000-000044000000}"/>
    <hyperlink ref="C71" location="'Acceso Acumulado a ES'!A288" display="Acceso Acumulado a Educación Superior del primer al quinto año posterior al egreso de EM (cohortes 2014 a 2023) - Establecimientos Públicos (Municipales y Servicios Locales de Educación Pública)" xr:uid="{519E3B28-448D-4396-A116-0CF9CCEA1D60}"/>
    <hyperlink ref="C72" location="'Acceso Acumulado a ES'!A302" display="Porcentaje de Primer Acceso a Educación Superior en cada año siguiente al egreso (del primer al décimo año, cohortes 2014 a 2023) - Establecimientos Públicos (Municipales y Servicios Locales de Educación Pública)" xr:uid="{07B54A42-03FD-4C17-8D99-385E52BACF63}"/>
    <hyperlink ref="C85" location="'Participación Acumulada'!A93" display="Distribución del Acceso Acumulado a Educación Superior por tipo de institución a la que ingresan por primera vez el egreso de EM 2019, en los cinco años siguientes al egreso (2020 a 2024) - Servicio Local de Educación Pública" xr:uid="{6559602B-69D3-4F87-A1EE-D528367482D9}"/>
    <hyperlink ref="C86" location="'Participación Acumulada'!A102" display="Distribución del Acceso Acumulado a Educación Superior por tipo de institución a la que ingresan por primera vez el egreso de EM 2019, en los cinco años siguientes al egreso (2020 a 2024) - Establecimientos Públicos (Municipales y Servicios Locales de Educación Pública)" xr:uid="{7C650A00-1F5E-4A94-820E-8920B5AFE07C}"/>
    <hyperlink ref="C87" location="'Participación Acumulada'!A111" display="Distribución del Acceso a Educación Superior de la cohorte de egreso de enseñanza media (EM) 2017 según tipo de carrera a la cual ingresan por primera vez en los cinco años siguientes al egreso" xr:uid="{1455B512-23AC-465F-B00A-E2BF7AC0134F}"/>
    <hyperlink ref="C88" location="'Participación Acumulada'!A119" display="Distribución del Acceso Acumulado a Educación Superior por tipo de carrera a la que ingresan por primera vez el egreso de EM 2019, en los cinco años siguientes al egreso (2020 a 2024)" xr:uid="{7EA4BED8-2E93-43F2-96E5-337E023715E0}"/>
    <hyperlink ref="C89" location="'Participación Acumulada'!A127" display="Distribución del Acceso Acumulado a Educación Superior por tipo de carrera a la que ingresan por primera vez el egreso de EM 2019, en los cinco años siguientes al egreso (2020 a 2024) - Mujeres" xr:uid="{A3AB437C-C6D2-4033-8D5C-394CDC5B2B00}"/>
    <hyperlink ref="C90" location="'Participación Acumulada'!A136" display="Distribución del Acceso Acumulado a Educación Superior por tipo de carrera a la que ingresan por primera vez el egreso de EM 2019, en los cinco años siguientes al egreso (2020 a 2024) - Hombres" xr:uid="{C67A9127-CFAC-4FB8-AD2A-E1B5D28F3211}"/>
    <hyperlink ref="C36" location="'Tipos IES a las que acceden'!A76" display="Distribución de Acceso Inmediato a Educación Superior por tipo de institución a la que acceden estudiantes de establecimientos Públicos (Municipales y SLEP) - Cohortes de egreso de EM 2013 - 2024" xr:uid="{63C5ED11-9F68-4327-9857-5009B61B5C07}"/>
    <hyperlink ref="C47" location="'Tipos IES a las que acceden'!A153" display="Distribución del Acceso Inmediato a Educación Superior por tipo de carrera a la que acceden estudiantes de establecimientos Públicos (Municipales o SLEP) - Cohortes de egreso de EM 2013 - 2024" xr:uid="{90B59531-309E-48E6-8D21-530CB7CAEDC2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408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52.85546875" style="8" customWidth="1"/>
    <col min="2" max="12" width="8.7109375" style="8" customWidth="1"/>
    <col min="13" max="16" width="8.7109375" style="3" customWidth="1"/>
    <col min="17" max="20" width="9.7109375" style="54" customWidth="1"/>
    <col min="21" max="21" width="14" style="54" customWidth="1"/>
    <col min="22" max="22" width="11.85546875" style="54" bestFit="1" customWidth="1"/>
    <col min="23" max="23" width="11.42578125" style="54"/>
    <col min="24" max="16384" width="11.42578125" style="3"/>
  </cols>
  <sheetData>
    <row r="1" spans="1:30" ht="18.75" x14ac:dyDescent="0.25">
      <c r="A1" s="11" t="s">
        <v>159</v>
      </c>
      <c r="B1" s="11"/>
      <c r="C1" s="11"/>
      <c r="D1" s="11"/>
      <c r="E1" s="11"/>
      <c r="F1" s="11"/>
      <c r="G1" s="11"/>
      <c r="H1" s="11"/>
      <c r="I1" s="3"/>
      <c r="J1" s="3"/>
      <c r="K1" s="3"/>
      <c r="L1" s="3"/>
      <c r="V1" s="160"/>
    </row>
    <row r="2" spans="1:30" ht="21" x14ac:dyDescent="0.25">
      <c r="A2" s="28"/>
      <c r="B2" s="28"/>
      <c r="C2" s="28"/>
      <c r="D2" s="28"/>
      <c r="E2" s="28"/>
      <c r="F2" s="28"/>
      <c r="G2" s="28"/>
      <c r="H2" s="28"/>
      <c r="I2" s="3"/>
      <c r="J2" s="3"/>
      <c r="K2" s="3"/>
      <c r="L2" s="3"/>
    </row>
    <row r="3" spans="1:30" ht="15" customHeight="1" x14ac:dyDescent="0.25">
      <c r="A3" s="61" t="s">
        <v>25</v>
      </c>
      <c r="B3" s="61"/>
      <c r="C3" s="61"/>
      <c r="D3" s="61"/>
      <c r="E3" s="61"/>
      <c r="F3" s="61"/>
      <c r="G3" s="61"/>
      <c r="H3" s="61"/>
      <c r="I3" s="3"/>
      <c r="J3" s="3"/>
      <c r="K3" s="3"/>
      <c r="L3" s="3"/>
    </row>
    <row r="4" spans="1:30" x14ac:dyDescent="0.25">
      <c r="A4" s="3"/>
      <c r="B4" s="3"/>
      <c r="C4" s="3"/>
      <c r="D4" s="3"/>
      <c r="E4" s="3"/>
      <c r="F4" s="3"/>
      <c r="G4" s="3"/>
      <c r="H4" s="3"/>
      <c r="I4" s="85"/>
      <c r="J4" s="85"/>
      <c r="K4" s="85"/>
      <c r="L4" s="85"/>
      <c r="M4" s="85"/>
      <c r="N4" s="85"/>
      <c r="O4" s="85"/>
      <c r="P4" s="85"/>
    </row>
    <row r="5" spans="1:30" customFormat="1" ht="15.75" x14ac:dyDescent="0.25">
      <c r="A5" s="12" t="s">
        <v>161</v>
      </c>
      <c r="B5" s="12"/>
      <c r="C5" s="12"/>
      <c r="D5" s="12"/>
      <c r="E5" s="12"/>
      <c r="F5" s="12"/>
      <c r="G5" s="12"/>
      <c r="H5" s="12"/>
      <c r="I5" s="3"/>
      <c r="J5" s="3"/>
      <c r="K5" s="3"/>
      <c r="L5" s="3"/>
      <c r="M5" s="3"/>
      <c r="N5" s="3"/>
      <c r="O5" s="3"/>
      <c r="P5" s="3"/>
    </row>
    <row r="6" spans="1:30" customFormat="1" x14ac:dyDescent="0.25">
      <c r="A6" s="24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  <c r="S6" s="1">
        <v>2023</v>
      </c>
      <c r="T6" s="1">
        <v>2024</v>
      </c>
      <c r="U6" s="154"/>
      <c r="V6" s="154"/>
      <c r="W6" s="154"/>
      <c r="X6" s="154"/>
      <c r="Y6" s="154"/>
      <c r="Z6" s="154"/>
      <c r="AA6" s="154"/>
      <c r="AB6" s="154"/>
    </row>
    <row r="7" spans="1:30" customFormat="1" x14ac:dyDescent="0.25">
      <c r="A7" s="32" t="s">
        <v>114</v>
      </c>
      <c r="B7" s="69">
        <v>237833</v>
      </c>
      <c r="C7" s="69">
        <v>242817</v>
      </c>
      <c r="D7" s="69">
        <v>244582</v>
      </c>
      <c r="E7" s="69">
        <v>250776</v>
      </c>
      <c r="F7" s="69">
        <v>249646</v>
      </c>
      <c r="G7" s="69">
        <v>242507</v>
      </c>
      <c r="H7" s="69">
        <v>241775</v>
      </c>
      <c r="I7" s="69">
        <v>238718</v>
      </c>
      <c r="J7" s="69">
        <v>238392</v>
      </c>
      <c r="K7" s="69">
        <v>241701</v>
      </c>
      <c r="L7" s="69">
        <v>240425</v>
      </c>
      <c r="M7" s="69">
        <v>241645</v>
      </c>
      <c r="N7" s="69">
        <v>248573</v>
      </c>
      <c r="O7" s="69">
        <v>251706</v>
      </c>
      <c r="P7" s="69">
        <v>258422</v>
      </c>
      <c r="Q7" s="69">
        <v>262693</v>
      </c>
      <c r="R7" s="69">
        <v>254579</v>
      </c>
      <c r="S7" s="69">
        <v>254750</v>
      </c>
      <c r="T7" s="69">
        <v>257265</v>
      </c>
      <c r="U7" s="87"/>
      <c r="V7" s="87"/>
      <c r="W7" s="87"/>
      <c r="X7" s="87"/>
      <c r="Y7" s="87"/>
      <c r="Z7" s="87"/>
      <c r="AA7" s="87"/>
      <c r="AB7" s="87"/>
      <c r="AC7" s="87"/>
      <c r="AD7" s="87"/>
    </row>
    <row r="8" spans="1:30" customFormat="1" x14ac:dyDescent="0.25">
      <c r="A8" s="32" t="s">
        <v>113</v>
      </c>
      <c r="B8" s="69">
        <v>87684</v>
      </c>
      <c r="C8" s="69">
        <v>89249</v>
      </c>
      <c r="D8" s="69">
        <v>98691</v>
      </c>
      <c r="E8" s="69">
        <v>105323</v>
      </c>
      <c r="F8" s="69">
        <v>111142</v>
      </c>
      <c r="G8" s="69">
        <v>110154</v>
      </c>
      <c r="H8" s="69">
        <v>117967</v>
      </c>
      <c r="I8" s="69">
        <v>118067</v>
      </c>
      <c r="J8" s="69">
        <v>118813</v>
      </c>
      <c r="K8" s="69">
        <v>119731</v>
      </c>
      <c r="L8" s="69">
        <v>118447</v>
      </c>
      <c r="M8" s="69">
        <v>120014</v>
      </c>
      <c r="N8" s="69">
        <v>122028</v>
      </c>
      <c r="O8" s="69">
        <v>118635</v>
      </c>
      <c r="P8" s="69">
        <v>115211</v>
      </c>
      <c r="Q8" s="69">
        <v>111541</v>
      </c>
      <c r="R8" s="69">
        <v>123145</v>
      </c>
      <c r="S8" s="69">
        <v>124208</v>
      </c>
      <c r="T8" s="69">
        <v>129872</v>
      </c>
      <c r="U8" s="87"/>
      <c r="V8" s="87"/>
      <c r="W8" s="87"/>
      <c r="X8" s="87"/>
      <c r="Y8" s="87"/>
      <c r="Z8" s="87"/>
      <c r="AA8" s="87"/>
      <c r="AB8" s="87"/>
      <c r="AC8" s="87"/>
      <c r="AD8" s="87"/>
    </row>
    <row r="9" spans="1:30" customFormat="1" x14ac:dyDescent="0.25">
      <c r="A9" s="36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157"/>
      <c r="X9" s="87"/>
      <c r="Y9" s="87"/>
      <c r="Z9" s="87"/>
      <c r="AA9" s="87"/>
      <c r="AB9" s="87"/>
    </row>
    <row r="10" spans="1:30" s="55" customFormat="1" ht="12.75" x14ac:dyDescent="0.2">
      <c r="A10" s="36"/>
      <c r="B10" s="36"/>
      <c r="C10" s="36"/>
      <c r="D10" s="36"/>
      <c r="E10" s="36"/>
      <c r="F10" s="36"/>
      <c r="G10" s="36"/>
      <c r="H10" s="36"/>
      <c r="I10" s="96"/>
      <c r="J10" s="96"/>
      <c r="K10" s="96"/>
      <c r="L10" s="96"/>
      <c r="M10" s="96"/>
      <c r="N10" s="96"/>
      <c r="O10" s="96"/>
      <c r="P10" s="96"/>
      <c r="Q10" s="96"/>
      <c r="U10" s="158"/>
    </row>
    <row r="11" spans="1:30" customFormat="1" ht="15.75" x14ac:dyDescent="0.25">
      <c r="A11" s="12" t="s">
        <v>237</v>
      </c>
      <c r="B11" s="12"/>
      <c r="C11" s="12"/>
      <c r="D11" s="12"/>
      <c r="E11" s="12"/>
      <c r="F11" s="12"/>
      <c r="G11" s="12"/>
      <c r="H11" s="12"/>
      <c r="I11" s="48"/>
      <c r="J11" s="48"/>
      <c r="K11" s="48"/>
      <c r="L11" s="48"/>
      <c r="M11" s="48"/>
      <c r="N11" s="48"/>
      <c r="O11" s="3"/>
      <c r="P11" s="3"/>
      <c r="U11" s="86"/>
    </row>
    <row r="12" spans="1:30" customFormat="1" x14ac:dyDescent="0.25">
      <c r="A12" s="24"/>
      <c r="B12" s="1">
        <v>2006</v>
      </c>
      <c r="C12" s="1">
        <v>2007</v>
      </c>
      <c r="D12" s="1">
        <v>2008</v>
      </c>
      <c r="E12" s="1">
        <v>2009</v>
      </c>
      <c r="F12" s="1">
        <v>2010</v>
      </c>
      <c r="G12" s="1">
        <v>2011</v>
      </c>
      <c r="H12" s="1">
        <v>2012</v>
      </c>
      <c r="I12" s="1">
        <v>2013</v>
      </c>
      <c r="J12" s="1">
        <v>2014</v>
      </c>
      <c r="K12" s="1">
        <v>2015</v>
      </c>
      <c r="L12" s="1">
        <v>2016</v>
      </c>
      <c r="M12" s="1">
        <v>2017</v>
      </c>
      <c r="N12" s="1">
        <v>2018</v>
      </c>
      <c r="O12" s="1">
        <v>2019</v>
      </c>
      <c r="P12" s="1">
        <v>2020</v>
      </c>
      <c r="Q12" s="1">
        <v>2021</v>
      </c>
      <c r="R12" s="1">
        <v>2022</v>
      </c>
      <c r="S12" s="1">
        <v>2023</v>
      </c>
      <c r="T12" s="1">
        <v>2024</v>
      </c>
    </row>
    <row r="13" spans="1:30" customFormat="1" x14ac:dyDescent="0.25">
      <c r="A13" s="70" t="s">
        <v>10</v>
      </c>
      <c r="B13" s="70"/>
      <c r="C13" s="70"/>
      <c r="D13" s="70"/>
      <c r="E13" s="70"/>
      <c r="F13" s="70"/>
      <c r="G13" s="70"/>
      <c r="H13" s="70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</row>
    <row r="14" spans="1:30" customFormat="1" x14ac:dyDescent="0.25">
      <c r="A14" s="32" t="s">
        <v>115</v>
      </c>
      <c r="B14" s="69">
        <v>122920</v>
      </c>
      <c r="C14" s="69">
        <v>124275</v>
      </c>
      <c r="D14" s="69">
        <v>125636</v>
      </c>
      <c r="E14" s="69">
        <v>128052</v>
      </c>
      <c r="F14" s="69">
        <v>127046</v>
      </c>
      <c r="G14" s="69">
        <v>124065</v>
      </c>
      <c r="H14" s="69">
        <v>123405</v>
      </c>
      <c r="I14" s="69">
        <v>121614</v>
      </c>
      <c r="J14" s="69">
        <v>121224</v>
      </c>
      <c r="K14" s="69">
        <v>123254</v>
      </c>
      <c r="L14" s="69">
        <v>122947</v>
      </c>
      <c r="M14" s="69">
        <v>122857</v>
      </c>
      <c r="N14" s="69">
        <v>125919</v>
      </c>
      <c r="O14" s="69">
        <v>127004</v>
      </c>
      <c r="P14" s="69">
        <v>131000</v>
      </c>
      <c r="Q14" s="69">
        <v>133404</v>
      </c>
      <c r="R14" s="69">
        <v>127893</v>
      </c>
      <c r="S14" s="69">
        <v>126980</v>
      </c>
      <c r="T14" s="69">
        <v>128404</v>
      </c>
    </row>
    <row r="15" spans="1:30" customFormat="1" x14ac:dyDescent="0.25">
      <c r="A15" s="32" t="s">
        <v>113</v>
      </c>
      <c r="B15" s="69">
        <v>44940</v>
      </c>
      <c r="C15" s="69">
        <v>45713</v>
      </c>
      <c r="D15" s="69">
        <v>51053</v>
      </c>
      <c r="E15" s="69">
        <v>54628</v>
      </c>
      <c r="F15" s="69">
        <v>57382</v>
      </c>
      <c r="G15" s="69">
        <v>57686</v>
      </c>
      <c r="H15" s="69">
        <v>61395</v>
      </c>
      <c r="I15" s="69">
        <v>60994</v>
      </c>
      <c r="J15" s="69">
        <v>60756</v>
      </c>
      <c r="K15" s="69">
        <v>61817</v>
      </c>
      <c r="L15" s="69">
        <v>60954</v>
      </c>
      <c r="M15" s="69">
        <v>61916</v>
      </c>
      <c r="N15" s="69">
        <v>62366</v>
      </c>
      <c r="O15" s="69">
        <v>60332</v>
      </c>
      <c r="P15" s="69">
        <v>60037</v>
      </c>
      <c r="Q15" s="69">
        <v>56738</v>
      </c>
      <c r="R15" s="69">
        <v>61831</v>
      </c>
      <c r="S15" s="69">
        <v>61885</v>
      </c>
      <c r="T15" s="69">
        <v>65156</v>
      </c>
    </row>
    <row r="16" spans="1:30" customFormat="1" x14ac:dyDescent="0.25">
      <c r="A16" s="70" t="s">
        <v>11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</row>
    <row r="17" spans="1:22" customFormat="1" x14ac:dyDescent="0.25">
      <c r="A17" s="32" t="s">
        <v>98</v>
      </c>
      <c r="B17" s="69">
        <v>114913</v>
      </c>
      <c r="C17" s="69">
        <v>118542</v>
      </c>
      <c r="D17" s="69">
        <v>118946</v>
      </c>
      <c r="E17" s="69">
        <v>122724</v>
      </c>
      <c r="F17" s="69">
        <v>122600</v>
      </c>
      <c r="G17" s="69">
        <v>118442</v>
      </c>
      <c r="H17" s="69">
        <v>118370</v>
      </c>
      <c r="I17" s="69">
        <v>117104</v>
      </c>
      <c r="J17" s="69">
        <v>117168</v>
      </c>
      <c r="K17" s="69">
        <v>118447</v>
      </c>
      <c r="L17" s="69">
        <v>117478</v>
      </c>
      <c r="M17" s="69">
        <v>118788</v>
      </c>
      <c r="N17" s="69">
        <v>122654</v>
      </c>
      <c r="O17" s="69">
        <v>124702</v>
      </c>
      <c r="P17" s="69">
        <v>127422</v>
      </c>
      <c r="Q17" s="69">
        <v>129289</v>
      </c>
      <c r="R17" s="69">
        <v>126686</v>
      </c>
      <c r="S17" s="69">
        <v>127769</v>
      </c>
      <c r="T17" s="69">
        <v>128859</v>
      </c>
    </row>
    <row r="18" spans="1:22" customFormat="1" x14ac:dyDescent="0.25">
      <c r="A18" s="32" t="s">
        <v>113</v>
      </c>
      <c r="B18" s="69">
        <v>42744</v>
      </c>
      <c r="C18" s="69">
        <v>43536</v>
      </c>
      <c r="D18" s="69">
        <v>47638</v>
      </c>
      <c r="E18" s="69">
        <v>50695</v>
      </c>
      <c r="F18" s="69">
        <v>53760</v>
      </c>
      <c r="G18" s="69">
        <v>52468</v>
      </c>
      <c r="H18" s="69">
        <v>56572</v>
      </c>
      <c r="I18" s="69">
        <v>57073</v>
      </c>
      <c r="J18" s="69">
        <v>58057</v>
      </c>
      <c r="K18" s="69">
        <v>57914</v>
      </c>
      <c r="L18" s="69">
        <v>57493</v>
      </c>
      <c r="M18" s="69">
        <v>58098</v>
      </c>
      <c r="N18" s="69">
        <v>59662</v>
      </c>
      <c r="O18" s="69">
        <v>58303</v>
      </c>
      <c r="P18" s="69">
        <v>55174</v>
      </c>
      <c r="Q18" s="69">
        <v>54803</v>
      </c>
      <c r="R18" s="69">
        <v>61314</v>
      </c>
      <c r="S18" s="69">
        <v>62323</v>
      </c>
      <c r="T18" s="69">
        <v>64716</v>
      </c>
    </row>
    <row r="19" spans="1:22" customFormat="1" x14ac:dyDescent="0.25">
      <c r="A19" s="153" t="s">
        <v>235</v>
      </c>
      <c r="B19" s="67"/>
      <c r="C19" s="67"/>
      <c r="D19" s="67"/>
      <c r="E19" s="67"/>
      <c r="F19" s="67"/>
      <c r="G19" s="67"/>
      <c r="H19" s="67"/>
      <c r="I19" s="68"/>
      <c r="J19" s="68"/>
      <c r="K19" s="68"/>
      <c r="L19" s="72"/>
      <c r="M19" s="72"/>
      <c r="N19" s="72"/>
      <c r="O19" s="72"/>
      <c r="P19" s="152"/>
      <c r="Q19" s="152"/>
      <c r="R19" s="152"/>
      <c r="S19" s="152"/>
      <c r="T19" s="152"/>
    </row>
    <row r="20" spans="1:22" customFormat="1" x14ac:dyDescent="0.25">
      <c r="A20" s="3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3"/>
      <c r="Q20" s="98"/>
    </row>
    <row r="21" spans="1:22" customFormat="1" ht="15.75" x14ac:dyDescent="0.25">
      <c r="A21" s="12" t="s">
        <v>236</v>
      </c>
      <c r="B21" s="12"/>
      <c r="C21" s="12"/>
      <c r="D21" s="12"/>
      <c r="E21" s="12"/>
      <c r="F21" s="12"/>
      <c r="G21" s="12"/>
      <c r="H21" s="12"/>
      <c r="I21" s="48"/>
      <c r="J21" s="48"/>
      <c r="K21" s="48"/>
      <c r="L21" s="48"/>
      <c r="M21" s="48"/>
      <c r="N21" s="48"/>
      <c r="O21" s="3"/>
      <c r="P21" s="3"/>
    </row>
    <row r="22" spans="1:22" customFormat="1" x14ac:dyDescent="0.25">
      <c r="A22" s="26" t="s">
        <v>29</v>
      </c>
      <c r="B22" s="1">
        <v>2006</v>
      </c>
      <c r="C22" s="1">
        <v>2007</v>
      </c>
      <c r="D22" s="1">
        <v>2008</v>
      </c>
      <c r="E22" s="1">
        <v>2009</v>
      </c>
      <c r="F22" s="1">
        <v>2010</v>
      </c>
      <c r="G22" s="1">
        <v>2011</v>
      </c>
      <c r="H22" s="1">
        <v>2012</v>
      </c>
      <c r="I22" s="1">
        <v>2013</v>
      </c>
      <c r="J22" s="1">
        <v>2014</v>
      </c>
      <c r="K22" s="1">
        <v>2015</v>
      </c>
      <c r="L22" s="1">
        <v>2016</v>
      </c>
      <c r="M22" s="1">
        <v>2017</v>
      </c>
      <c r="N22" s="1">
        <v>2018</v>
      </c>
      <c r="O22" s="1">
        <v>2019</v>
      </c>
      <c r="P22" s="1">
        <v>2020</v>
      </c>
      <c r="Q22" s="1">
        <v>2021</v>
      </c>
      <c r="R22" s="1">
        <v>2022</v>
      </c>
      <c r="S22" s="1">
        <v>2023</v>
      </c>
      <c r="T22" s="1">
        <v>2024</v>
      </c>
      <c r="U22" s="99"/>
      <c r="V22" s="99"/>
    </row>
    <row r="23" spans="1:22" customFormat="1" x14ac:dyDescent="0.25">
      <c r="A23" s="25" t="s">
        <v>99</v>
      </c>
      <c r="B23" s="71">
        <v>143878</v>
      </c>
      <c r="C23" s="71">
        <v>148341</v>
      </c>
      <c r="D23" s="71">
        <v>151129</v>
      </c>
      <c r="E23" s="71">
        <v>158520</v>
      </c>
      <c r="F23" s="71">
        <v>158025</v>
      </c>
      <c r="G23" s="71">
        <v>154070</v>
      </c>
      <c r="H23" s="71">
        <v>156049</v>
      </c>
      <c r="I23" s="71">
        <v>157317</v>
      </c>
      <c r="J23" s="71">
        <v>168341</v>
      </c>
      <c r="K23" s="71">
        <v>163974</v>
      </c>
      <c r="L23" s="71">
        <v>165415</v>
      </c>
      <c r="M23" s="71">
        <v>167719</v>
      </c>
      <c r="N23" s="71">
        <v>174399</v>
      </c>
      <c r="O23" s="71">
        <v>177904</v>
      </c>
      <c r="P23" s="71">
        <v>182417</v>
      </c>
      <c r="Q23" s="71">
        <v>186969</v>
      </c>
      <c r="R23" s="71">
        <v>179053</v>
      </c>
      <c r="S23" s="71">
        <v>178794</v>
      </c>
      <c r="T23" s="71">
        <v>181892</v>
      </c>
      <c r="U23" s="101"/>
      <c r="V23" s="86"/>
    </row>
    <row r="24" spans="1:22" customFormat="1" x14ac:dyDescent="0.25">
      <c r="A24" s="34" t="s">
        <v>107</v>
      </c>
      <c r="B24" s="69">
        <v>71892</v>
      </c>
      <c r="C24" s="69">
        <v>73121</v>
      </c>
      <c r="D24" s="69">
        <v>79519</v>
      </c>
      <c r="E24" s="69">
        <v>83939</v>
      </c>
      <c r="F24" s="69">
        <v>87169</v>
      </c>
      <c r="G24" s="69">
        <v>85793</v>
      </c>
      <c r="H24" s="69">
        <v>89991</v>
      </c>
      <c r="I24" s="69">
        <v>89815</v>
      </c>
      <c r="J24" s="69">
        <v>93169</v>
      </c>
      <c r="K24" s="69">
        <v>89971</v>
      </c>
      <c r="L24" s="69">
        <v>87567</v>
      </c>
      <c r="M24" s="69">
        <v>88050</v>
      </c>
      <c r="N24" s="69">
        <v>89634</v>
      </c>
      <c r="O24" s="69">
        <v>87135</v>
      </c>
      <c r="P24" s="69">
        <v>85521</v>
      </c>
      <c r="Q24" s="69">
        <v>82009</v>
      </c>
      <c r="R24" s="69">
        <v>88692</v>
      </c>
      <c r="S24" s="69">
        <v>88391</v>
      </c>
      <c r="T24" s="69">
        <v>92496</v>
      </c>
      <c r="U24" s="101"/>
      <c r="V24" s="86"/>
    </row>
    <row r="25" spans="1:22" customFormat="1" x14ac:dyDescent="0.25">
      <c r="A25" s="34" t="s">
        <v>10</v>
      </c>
      <c r="B25" s="69">
        <v>37694</v>
      </c>
      <c r="C25" s="69">
        <v>38379</v>
      </c>
      <c r="D25" s="69">
        <v>41981</v>
      </c>
      <c r="E25" s="69">
        <v>44216</v>
      </c>
      <c r="F25" s="69">
        <v>45688</v>
      </c>
      <c r="G25" s="69">
        <v>45334</v>
      </c>
      <c r="H25" s="69">
        <v>47408</v>
      </c>
      <c r="I25" s="69">
        <v>46712</v>
      </c>
      <c r="J25" s="69">
        <v>48137</v>
      </c>
      <c r="K25" s="69">
        <v>47105</v>
      </c>
      <c r="L25" s="69">
        <v>45835</v>
      </c>
      <c r="M25" s="69">
        <v>46334</v>
      </c>
      <c r="N25" s="69">
        <v>46858</v>
      </c>
      <c r="O25" s="69">
        <v>45335</v>
      </c>
      <c r="P25" s="69">
        <v>44835</v>
      </c>
      <c r="Q25" s="69">
        <v>42288</v>
      </c>
      <c r="R25" s="69">
        <v>45739</v>
      </c>
      <c r="S25" s="69">
        <v>45280</v>
      </c>
      <c r="T25" s="69">
        <v>47540</v>
      </c>
    </row>
    <row r="26" spans="1:22" customFormat="1" x14ac:dyDescent="0.25">
      <c r="A26" s="34" t="s">
        <v>11</v>
      </c>
      <c r="B26" s="69">
        <v>34198</v>
      </c>
      <c r="C26" s="69">
        <v>34742</v>
      </c>
      <c r="D26" s="69">
        <v>37538</v>
      </c>
      <c r="E26" s="69">
        <v>39723</v>
      </c>
      <c r="F26" s="69">
        <v>41481</v>
      </c>
      <c r="G26" s="69">
        <v>40459</v>
      </c>
      <c r="H26" s="69">
        <v>42583</v>
      </c>
      <c r="I26" s="69">
        <v>43103</v>
      </c>
      <c r="J26" s="69">
        <v>45032</v>
      </c>
      <c r="K26" s="69">
        <v>42866</v>
      </c>
      <c r="L26" s="69">
        <v>41732</v>
      </c>
      <c r="M26" s="69">
        <v>41716</v>
      </c>
      <c r="N26" s="69">
        <v>42776</v>
      </c>
      <c r="O26" s="69">
        <v>41800</v>
      </c>
      <c r="P26" s="69">
        <v>40686</v>
      </c>
      <c r="Q26" s="69">
        <v>39721</v>
      </c>
      <c r="R26" s="69">
        <v>42953</v>
      </c>
      <c r="S26" s="69">
        <v>43111</v>
      </c>
      <c r="T26" s="69">
        <v>44956</v>
      </c>
    </row>
    <row r="27" spans="1:22" customFormat="1" x14ac:dyDescent="0.25">
      <c r="A27" s="25" t="s">
        <v>100</v>
      </c>
      <c r="B27" s="71">
        <v>93955</v>
      </c>
      <c r="C27" s="71">
        <v>94476</v>
      </c>
      <c r="D27" s="71">
        <v>93453</v>
      </c>
      <c r="E27" s="71">
        <v>92256</v>
      </c>
      <c r="F27" s="71">
        <v>91621</v>
      </c>
      <c r="G27" s="71">
        <v>88437</v>
      </c>
      <c r="H27" s="71">
        <v>85726</v>
      </c>
      <c r="I27" s="71">
        <v>81401</v>
      </c>
      <c r="J27" s="71">
        <v>70051</v>
      </c>
      <c r="K27" s="71">
        <v>77727</v>
      </c>
      <c r="L27" s="71">
        <v>75010</v>
      </c>
      <c r="M27" s="71">
        <v>73926</v>
      </c>
      <c r="N27" s="71">
        <v>74174</v>
      </c>
      <c r="O27" s="71">
        <v>73802</v>
      </c>
      <c r="P27" s="71">
        <v>76005</v>
      </c>
      <c r="Q27" s="71">
        <v>75724</v>
      </c>
      <c r="R27" s="71">
        <v>75526</v>
      </c>
      <c r="S27" s="71">
        <v>75956</v>
      </c>
      <c r="T27" s="71">
        <v>75373</v>
      </c>
      <c r="U27" s="101"/>
      <c r="V27" s="86"/>
    </row>
    <row r="28" spans="1:22" customFormat="1" x14ac:dyDescent="0.25">
      <c r="A28" s="34" t="s">
        <v>107</v>
      </c>
      <c r="B28" s="69">
        <v>15792</v>
      </c>
      <c r="C28" s="69">
        <v>16128</v>
      </c>
      <c r="D28" s="69">
        <v>19172</v>
      </c>
      <c r="E28" s="69">
        <v>21384</v>
      </c>
      <c r="F28" s="69">
        <v>23973</v>
      </c>
      <c r="G28" s="69">
        <v>24361</v>
      </c>
      <c r="H28" s="69">
        <v>27976</v>
      </c>
      <c r="I28" s="69">
        <v>28252</v>
      </c>
      <c r="J28" s="69">
        <v>25644</v>
      </c>
      <c r="K28" s="69">
        <v>29760</v>
      </c>
      <c r="L28" s="69">
        <v>30880</v>
      </c>
      <c r="M28" s="69">
        <v>31964</v>
      </c>
      <c r="N28" s="69">
        <v>32394</v>
      </c>
      <c r="O28" s="69">
        <v>31500</v>
      </c>
      <c r="P28" s="69">
        <v>29690</v>
      </c>
      <c r="Q28" s="69">
        <v>29532</v>
      </c>
      <c r="R28" s="69">
        <v>34453</v>
      </c>
      <c r="S28" s="69">
        <v>35817</v>
      </c>
      <c r="T28" s="69">
        <v>37376</v>
      </c>
      <c r="U28" s="101"/>
      <c r="V28" s="86"/>
    </row>
    <row r="29" spans="1:22" customFormat="1" x14ac:dyDescent="0.25">
      <c r="A29" s="34" t="s">
        <v>10</v>
      </c>
      <c r="B29" s="69">
        <v>7246</v>
      </c>
      <c r="C29" s="69">
        <v>7334</v>
      </c>
      <c r="D29" s="69">
        <v>9072</v>
      </c>
      <c r="E29" s="69">
        <v>10412</v>
      </c>
      <c r="F29" s="69">
        <v>11694</v>
      </c>
      <c r="G29" s="69">
        <v>12352</v>
      </c>
      <c r="H29" s="69">
        <v>13987</v>
      </c>
      <c r="I29" s="69">
        <v>14282</v>
      </c>
      <c r="J29" s="69">
        <v>12619</v>
      </c>
      <c r="K29" s="69">
        <v>14712</v>
      </c>
      <c r="L29" s="69">
        <v>15119</v>
      </c>
      <c r="M29" s="69">
        <v>15582</v>
      </c>
      <c r="N29" s="69">
        <v>15508</v>
      </c>
      <c r="O29" s="69">
        <v>14997</v>
      </c>
      <c r="P29" s="69">
        <v>15202</v>
      </c>
      <c r="Q29" s="69">
        <v>14450</v>
      </c>
      <c r="R29" s="69">
        <v>16092</v>
      </c>
      <c r="S29" s="69">
        <v>16605</v>
      </c>
      <c r="T29" s="69">
        <v>17616</v>
      </c>
    </row>
    <row r="30" spans="1:22" customFormat="1" x14ac:dyDescent="0.25">
      <c r="A30" s="34" t="s">
        <v>11</v>
      </c>
      <c r="B30" s="69">
        <v>8546</v>
      </c>
      <c r="C30" s="69">
        <v>8794</v>
      </c>
      <c r="D30" s="69">
        <v>10100</v>
      </c>
      <c r="E30" s="69">
        <v>10972</v>
      </c>
      <c r="F30" s="69">
        <v>12279</v>
      </c>
      <c r="G30" s="69">
        <v>12009</v>
      </c>
      <c r="H30" s="69">
        <v>13989</v>
      </c>
      <c r="I30" s="69">
        <v>13970</v>
      </c>
      <c r="J30" s="69">
        <v>13025</v>
      </c>
      <c r="K30" s="69">
        <v>15048</v>
      </c>
      <c r="L30" s="69">
        <v>15761</v>
      </c>
      <c r="M30" s="69">
        <v>16382</v>
      </c>
      <c r="N30" s="69">
        <v>16886</v>
      </c>
      <c r="O30" s="69">
        <v>16503</v>
      </c>
      <c r="P30" s="69">
        <v>14488</v>
      </c>
      <c r="Q30" s="69">
        <v>15082</v>
      </c>
      <c r="R30" s="69">
        <v>18361</v>
      </c>
      <c r="S30" s="69">
        <v>19212</v>
      </c>
      <c r="T30" s="69">
        <v>19760</v>
      </c>
    </row>
    <row r="31" spans="1:22" customFormat="1" x14ac:dyDescent="0.25">
      <c r="A31" s="25" t="s">
        <v>101</v>
      </c>
      <c r="B31" s="71">
        <v>237833</v>
      </c>
      <c r="C31" s="71">
        <v>242817</v>
      </c>
      <c r="D31" s="71">
        <v>244582</v>
      </c>
      <c r="E31" s="71">
        <v>250776</v>
      </c>
      <c r="F31" s="71">
        <v>249646</v>
      </c>
      <c r="G31" s="71">
        <v>242507</v>
      </c>
      <c r="H31" s="71">
        <v>241775</v>
      </c>
      <c r="I31" s="71">
        <v>238718</v>
      </c>
      <c r="J31" s="71">
        <v>238392</v>
      </c>
      <c r="K31" s="71">
        <v>241701</v>
      </c>
      <c r="L31" s="71">
        <f>L23+L27</f>
        <v>240425</v>
      </c>
      <c r="M31" s="71">
        <f t="shared" ref="M31:P31" si="0">M23+M27</f>
        <v>241645</v>
      </c>
      <c r="N31" s="71">
        <f t="shared" si="0"/>
        <v>248573</v>
      </c>
      <c r="O31" s="71">
        <f t="shared" si="0"/>
        <v>251706</v>
      </c>
      <c r="P31" s="71">
        <f t="shared" si="0"/>
        <v>258422</v>
      </c>
      <c r="Q31" s="71">
        <f t="shared" ref="Q31:R31" si="1">Q23+Q27</f>
        <v>262693</v>
      </c>
      <c r="R31" s="71">
        <f t="shared" si="1"/>
        <v>254579</v>
      </c>
      <c r="S31" s="71">
        <f t="shared" ref="S31:T31" si="2">S23+S27</f>
        <v>254750</v>
      </c>
      <c r="T31" s="71">
        <f t="shared" si="2"/>
        <v>257265</v>
      </c>
    </row>
    <row r="32" spans="1:22" customFormat="1" x14ac:dyDescent="0.25">
      <c r="A32" s="153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100"/>
    </row>
    <row r="33" spans="1:22" customFormat="1" x14ac:dyDescent="0.25">
      <c r="M33" s="86"/>
      <c r="N33" s="86"/>
      <c r="O33" s="86"/>
      <c r="P33" s="86"/>
      <c r="Q33" s="86"/>
      <c r="R33" s="87"/>
      <c r="S33" s="87"/>
      <c r="T33" s="87"/>
      <c r="U33" s="87"/>
      <c r="V33" s="87"/>
    </row>
    <row r="34" spans="1:22" customFormat="1" ht="15.75" x14ac:dyDescent="0.25">
      <c r="A34" s="12" t="s">
        <v>162</v>
      </c>
      <c r="B34" s="12"/>
      <c r="C34" s="12"/>
      <c r="D34" s="12"/>
      <c r="E34" s="12"/>
      <c r="F34" s="12"/>
      <c r="G34" s="12"/>
      <c r="H34" s="12"/>
      <c r="I34" s="3"/>
      <c r="J34" s="3"/>
      <c r="K34" s="3"/>
      <c r="L34" s="3"/>
      <c r="M34" s="3"/>
      <c r="N34" s="3"/>
      <c r="O34" s="3"/>
      <c r="P34" s="3"/>
    </row>
    <row r="35" spans="1:22" customFormat="1" x14ac:dyDescent="0.25">
      <c r="A35" s="26" t="s">
        <v>42</v>
      </c>
      <c r="B35" s="1">
        <v>2006</v>
      </c>
      <c r="C35" s="1">
        <v>2007</v>
      </c>
      <c r="D35" s="1">
        <v>2008</v>
      </c>
      <c r="E35" s="1">
        <v>2009</v>
      </c>
      <c r="F35" s="1">
        <v>2010</v>
      </c>
      <c r="G35" s="1">
        <v>2011</v>
      </c>
      <c r="H35" s="1">
        <v>2012</v>
      </c>
      <c r="I35" s="1">
        <v>2013</v>
      </c>
      <c r="J35" s="1">
        <v>2014</v>
      </c>
      <c r="K35" s="1">
        <v>2015</v>
      </c>
      <c r="L35" s="1">
        <v>2016</v>
      </c>
      <c r="M35" s="1">
        <v>2017</v>
      </c>
      <c r="N35" s="1">
        <v>2018</v>
      </c>
      <c r="O35" s="1">
        <v>2019</v>
      </c>
      <c r="P35" s="1">
        <v>2020</v>
      </c>
      <c r="Q35" s="1">
        <v>2021</v>
      </c>
      <c r="R35" s="1">
        <v>2022</v>
      </c>
      <c r="S35" s="1">
        <v>2023</v>
      </c>
      <c r="T35" s="1">
        <v>2024</v>
      </c>
      <c r="U35" s="99"/>
      <c r="V35" s="99"/>
    </row>
    <row r="36" spans="1:22" customFormat="1" x14ac:dyDescent="0.25">
      <c r="A36" s="25" t="s">
        <v>102</v>
      </c>
      <c r="B36" s="71">
        <v>102553</v>
      </c>
      <c r="C36" s="71">
        <v>101295</v>
      </c>
      <c r="D36" s="71">
        <v>99869</v>
      </c>
      <c r="E36" s="71">
        <v>102333</v>
      </c>
      <c r="F36" s="71">
        <v>98100</v>
      </c>
      <c r="G36" s="71">
        <v>88982</v>
      </c>
      <c r="H36" s="71">
        <v>86582</v>
      </c>
      <c r="I36" s="71">
        <v>85695</v>
      </c>
      <c r="J36" s="71">
        <v>85097</v>
      </c>
      <c r="K36" s="71">
        <v>86040</v>
      </c>
      <c r="L36" s="71">
        <v>86004</v>
      </c>
      <c r="M36" s="71">
        <v>87198</v>
      </c>
      <c r="N36" s="71">
        <v>86107</v>
      </c>
      <c r="O36" s="71">
        <v>83310</v>
      </c>
      <c r="P36" s="71">
        <v>86379</v>
      </c>
      <c r="Q36" s="71">
        <v>81530</v>
      </c>
      <c r="R36" s="71">
        <v>78451</v>
      </c>
      <c r="S36" s="71">
        <v>77976</v>
      </c>
      <c r="T36" s="71">
        <v>74892</v>
      </c>
    </row>
    <row r="37" spans="1:22" customFormat="1" x14ac:dyDescent="0.25">
      <c r="A37" s="34" t="s">
        <v>107</v>
      </c>
      <c r="B37" s="69">
        <v>29220</v>
      </c>
      <c r="C37" s="69">
        <v>29016</v>
      </c>
      <c r="D37" s="69">
        <v>32696</v>
      </c>
      <c r="E37" s="69">
        <v>34915</v>
      </c>
      <c r="F37" s="69">
        <v>35892</v>
      </c>
      <c r="G37" s="69">
        <v>31807</v>
      </c>
      <c r="H37" s="69">
        <v>34740</v>
      </c>
      <c r="I37" s="69">
        <v>35444</v>
      </c>
      <c r="J37" s="69">
        <v>35876</v>
      </c>
      <c r="K37" s="69">
        <v>36485</v>
      </c>
      <c r="L37" s="69">
        <v>37415</v>
      </c>
      <c r="M37" s="69">
        <v>38498</v>
      </c>
      <c r="N37" s="69">
        <v>37710</v>
      </c>
      <c r="O37" s="69">
        <v>34367</v>
      </c>
      <c r="P37" s="69">
        <v>33594</v>
      </c>
      <c r="Q37" s="69">
        <v>30799</v>
      </c>
      <c r="R37" s="69">
        <v>35097</v>
      </c>
      <c r="S37" s="69">
        <v>35287</v>
      </c>
      <c r="T37" s="69">
        <v>35640</v>
      </c>
      <c r="U37" s="87"/>
      <c r="V37" s="87"/>
    </row>
    <row r="38" spans="1:22" customFormat="1" x14ac:dyDescent="0.25">
      <c r="A38" s="34" t="s">
        <v>10</v>
      </c>
      <c r="B38" s="69">
        <v>15427</v>
      </c>
      <c r="C38" s="69">
        <v>15368</v>
      </c>
      <c r="D38" s="69">
        <v>17545</v>
      </c>
      <c r="E38" s="69">
        <v>18766</v>
      </c>
      <c r="F38" s="69">
        <v>18952</v>
      </c>
      <c r="G38" s="69">
        <v>17494</v>
      </c>
      <c r="H38" s="69">
        <v>18853</v>
      </c>
      <c r="I38" s="69">
        <v>18691</v>
      </c>
      <c r="J38" s="69">
        <v>18991</v>
      </c>
      <c r="K38" s="69">
        <v>19535</v>
      </c>
      <c r="L38" s="69">
        <v>19819</v>
      </c>
      <c r="M38" s="69">
        <v>20468</v>
      </c>
      <c r="N38" s="69">
        <v>20002</v>
      </c>
      <c r="O38" s="69">
        <v>18322</v>
      </c>
      <c r="P38" s="69">
        <v>18352</v>
      </c>
      <c r="Q38" s="69">
        <v>16621</v>
      </c>
      <c r="R38" s="69">
        <v>18461</v>
      </c>
      <c r="S38" s="69">
        <v>18310</v>
      </c>
      <c r="T38" s="69">
        <v>18310</v>
      </c>
    </row>
    <row r="39" spans="1:22" customFormat="1" x14ac:dyDescent="0.25">
      <c r="A39" s="34" t="s">
        <v>11</v>
      </c>
      <c r="B39" s="69">
        <v>13793</v>
      </c>
      <c r="C39" s="69">
        <v>13648</v>
      </c>
      <c r="D39" s="69">
        <v>15151</v>
      </c>
      <c r="E39" s="69">
        <v>16149</v>
      </c>
      <c r="F39" s="69">
        <v>16940</v>
      </c>
      <c r="G39" s="69">
        <v>14313</v>
      </c>
      <c r="H39" s="69">
        <v>15887</v>
      </c>
      <c r="I39" s="69">
        <v>16753</v>
      </c>
      <c r="J39" s="69">
        <v>16885</v>
      </c>
      <c r="K39" s="69">
        <v>16950</v>
      </c>
      <c r="L39" s="69">
        <v>17596</v>
      </c>
      <c r="M39" s="69">
        <v>18030</v>
      </c>
      <c r="N39" s="69">
        <v>17708</v>
      </c>
      <c r="O39" s="69">
        <v>16045</v>
      </c>
      <c r="P39" s="69">
        <v>15242</v>
      </c>
      <c r="Q39" s="69">
        <v>14178</v>
      </c>
      <c r="R39" s="69">
        <v>16636</v>
      </c>
      <c r="S39" s="69">
        <v>16977</v>
      </c>
      <c r="T39" s="69">
        <v>17023</v>
      </c>
    </row>
    <row r="40" spans="1:22" customFormat="1" x14ac:dyDescent="0.25">
      <c r="A40" s="25" t="s">
        <v>109</v>
      </c>
      <c r="B40" s="71">
        <v>105370</v>
      </c>
      <c r="C40" s="71">
        <v>110895</v>
      </c>
      <c r="D40" s="71">
        <v>114513</v>
      </c>
      <c r="E40" s="71">
        <v>117470</v>
      </c>
      <c r="F40" s="71">
        <v>120389</v>
      </c>
      <c r="G40" s="71">
        <v>122688</v>
      </c>
      <c r="H40" s="71">
        <v>123781</v>
      </c>
      <c r="I40" s="71">
        <v>122316</v>
      </c>
      <c r="J40" s="71">
        <v>122899</v>
      </c>
      <c r="K40" s="71">
        <v>125639</v>
      </c>
      <c r="L40" s="71">
        <v>124629</v>
      </c>
      <c r="M40" s="71">
        <v>124330</v>
      </c>
      <c r="N40" s="71">
        <v>126795</v>
      </c>
      <c r="O40" s="71">
        <v>129130</v>
      </c>
      <c r="P40" s="71">
        <v>132991</v>
      </c>
      <c r="Q40" s="71">
        <v>137683</v>
      </c>
      <c r="R40" s="71">
        <v>133410</v>
      </c>
      <c r="S40" s="71">
        <v>134262</v>
      </c>
      <c r="T40" s="71">
        <v>135258</v>
      </c>
      <c r="U40" s="101"/>
      <c r="V40" s="110"/>
    </row>
    <row r="41" spans="1:22" customFormat="1" x14ac:dyDescent="0.25">
      <c r="A41" s="34" t="s">
        <v>107</v>
      </c>
      <c r="B41" s="69">
        <v>41519</v>
      </c>
      <c r="C41" s="69">
        <v>42743</v>
      </c>
      <c r="D41" s="69">
        <v>48054</v>
      </c>
      <c r="E41" s="69">
        <v>51776</v>
      </c>
      <c r="F41" s="69">
        <v>55818</v>
      </c>
      <c r="G41" s="69">
        <v>59201</v>
      </c>
      <c r="H41" s="69">
        <v>62986</v>
      </c>
      <c r="I41" s="69">
        <v>62878</v>
      </c>
      <c r="J41" s="69">
        <v>63443</v>
      </c>
      <c r="K41" s="69">
        <v>64034</v>
      </c>
      <c r="L41" s="69">
        <v>62000</v>
      </c>
      <c r="M41" s="69">
        <v>62388</v>
      </c>
      <c r="N41" s="69">
        <v>62279</v>
      </c>
      <c r="O41" s="69">
        <v>61204</v>
      </c>
      <c r="P41" s="69">
        <v>59252</v>
      </c>
      <c r="Q41" s="69">
        <v>57680</v>
      </c>
      <c r="R41" s="69">
        <v>63507</v>
      </c>
      <c r="S41" s="69">
        <v>64344</v>
      </c>
      <c r="T41" s="69">
        <v>67166</v>
      </c>
      <c r="U41" s="101"/>
      <c r="V41" s="110"/>
    </row>
    <row r="42" spans="1:22" customFormat="1" x14ac:dyDescent="0.25">
      <c r="A42" s="34" t="s">
        <v>10</v>
      </c>
      <c r="B42" s="69">
        <v>21512</v>
      </c>
      <c r="C42" s="69">
        <v>22049</v>
      </c>
      <c r="D42" s="69">
        <v>25094</v>
      </c>
      <c r="E42" s="69">
        <v>27006</v>
      </c>
      <c r="F42" s="69">
        <v>29213</v>
      </c>
      <c r="G42" s="69">
        <v>31097</v>
      </c>
      <c r="H42" s="69">
        <v>32929</v>
      </c>
      <c r="I42" s="69">
        <v>32955</v>
      </c>
      <c r="J42" s="69">
        <v>32736</v>
      </c>
      <c r="K42" s="69">
        <v>33409</v>
      </c>
      <c r="L42" s="69">
        <v>32251</v>
      </c>
      <c r="M42" s="69">
        <v>32463</v>
      </c>
      <c r="N42" s="69">
        <v>31870</v>
      </c>
      <c r="O42" s="69">
        <v>30979</v>
      </c>
      <c r="P42" s="69">
        <v>31011</v>
      </c>
      <c r="Q42" s="69">
        <v>29167</v>
      </c>
      <c r="R42" s="69">
        <v>31793</v>
      </c>
      <c r="S42" s="69">
        <v>31985</v>
      </c>
      <c r="T42" s="69">
        <v>33700</v>
      </c>
    </row>
    <row r="43" spans="1:22" customFormat="1" x14ac:dyDescent="0.25">
      <c r="A43" s="34" t="s">
        <v>11</v>
      </c>
      <c r="B43" s="69">
        <v>20007</v>
      </c>
      <c r="C43" s="69">
        <v>20694</v>
      </c>
      <c r="D43" s="69">
        <v>22960</v>
      </c>
      <c r="E43" s="69">
        <v>24770</v>
      </c>
      <c r="F43" s="69">
        <v>26605</v>
      </c>
      <c r="G43" s="69">
        <v>28104</v>
      </c>
      <c r="H43" s="69">
        <v>30057</v>
      </c>
      <c r="I43" s="69">
        <v>29923</v>
      </c>
      <c r="J43" s="69">
        <v>30707</v>
      </c>
      <c r="K43" s="69">
        <v>30625</v>
      </c>
      <c r="L43" s="69">
        <v>29749</v>
      </c>
      <c r="M43" s="69">
        <v>29925</v>
      </c>
      <c r="N43" s="69">
        <v>30409</v>
      </c>
      <c r="O43" s="69">
        <v>30225</v>
      </c>
      <c r="P43" s="69">
        <v>28241</v>
      </c>
      <c r="Q43" s="69">
        <v>28513</v>
      </c>
      <c r="R43" s="69">
        <v>31714</v>
      </c>
      <c r="S43" s="69">
        <v>32359</v>
      </c>
      <c r="T43" s="69">
        <v>33466</v>
      </c>
    </row>
    <row r="44" spans="1:22" customFormat="1" x14ac:dyDescent="0.25">
      <c r="A44" s="25" t="s">
        <v>108</v>
      </c>
      <c r="B44" s="71">
        <v>18119</v>
      </c>
      <c r="C44" s="71">
        <v>18763</v>
      </c>
      <c r="D44" s="71">
        <v>18771</v>
      </c>
      <c r="E44" s="71">
        <v>19735</v>
      </c>
      <c r="F44" s="71">
        <v>19807</v>
      </c>
      <c r="G44" s="71">
        <v>19852</v>
      </c>
      <c r="H44" s="71">
        <v>20547</v>
      </c>
      <c r="I44" s="71">
        <v>20740</v>
      </c>
      <c r="J44" s="71">
        <v>20625</v>
      </c>
      <c r="K44" s="71">
        <v>20633</v>
      </c>
      <c r="L44" s="71">
        <v>20381</v>
      </c>
      <c r="M44" s="71">
        <v>20759</v>
      </c>
      <c r="N44" s="71">
        <v>22733</v>
      </c>
      <c r="O44" s="71">
        <v>22440</v>
      </c>
      <c r="P44" s="71">
        <v>21921</v>
      </c>
      <c r="Q44" s="71">
        <v>21293</v>
      </c>
      <c r="R44" s="71">
        <v>21377</v>
      </c>
      <c r="S44" s="71">
        <v>21536</v>
      </c>
      <c r="T44" s="71">
        <v>22066</v>
      </c>
      <c r="U44" s="101"/>
      <c r="V44" s="87"/>
    </row>
    <row r="45" spans="1:22" customFormat="1" x14ac:dyDescent="0.25">
      <c r="A45" s="34" t="s">
        <v>107</v>
      </c>
      <c r="B45" s="69">
        <v>14659</v>
      </c>
      <c r="C45" s="69">
        <v>15268</v>
      </c>
      <c r="D45" s="69">
        <v>15325</v>
      </c>
      <c r="E45" s="69">
        <v>15762</v>
      </c>
      <c r="F45" s="69">
        <v>15949</v>
      </c>
      <c r="G45" s="69">
        <v>15755</v>
      </c>
      <c r="H45" s="69">
        <v>16273</v>
      </c>
      <c r="I45" s="69">
        <v>15974</v>
      </c>
      <c r="J45" s="69">
        <v>15833</v>
      </c>
      <c r="K45" s="69">
        <v>15455</v>
      </c>
      <c r="L45" s="69">
        <v>14908</v>
      </c>
      <c r="M45" s="69">
        <v>14937</v>
      </c>
      <c r="N45" s="69">
        <v>16095</v>
      </c>
      <c r="O45" s="69">
        <v>15840</v>
      </c>
      <c r="P45" s="69">
        <v>15686</v>
      </c>
      <c r="Q45" s="69">
        <v>14631</v>
      </c>
      <c r="R45" s="69">
        <v>14810</v>
      </c>
      <c r="S45" s="69">
        <v>14662</v>
      </c>
      <c r="T45" s="69">
        <v>14850</v>
      </c>
      <c r="U45" s="101"/>
      <c r="V45" s="87"/>
    </row>
    <row r="46" spans="1:22" customFormat="1" x14ac:dyDescent="0.25">
      <c r="A46" s="34" t="s">
        <v>10</v>
      </c>
      <c r="B46" s="69">
        <v>7041</v>
      </c>
      <c r="C46" s="69">
        <v>7387</v>
      </c>
      <c r="D46" s="69">
        <v>7331</v>
      </c>
      <c r="E46" s="69">
        <v>7681</v>
      </c>
      <c r="F46" s="69">
        <v>7701</v>
      </c>
      <c r="G46" s="69">
        <v>7570</v>
      </c>
      <c r="H46" s="69">
        <v>7841</v>
      </c>
      <c r="I46" s="69">
        <v>7661</v>
      </c>
      <c r="J46" s="69">
        <v>7504</v>
      </c>
      <c r="K46" s="69">
        <v>7373</v>
      </c>
      <c r="L46" s="69">
        <v>7173</v>
      </c>
      <c r="M46" s="69">
        <v>7273</v>
      </c>
      <c r="N46" s="69">
        <v>7878</v>
      </c>
      <c r="O46" s="69">
        <v>7716</v>
      </c>
      <c r="P46" s="69">
        <v>7564</v>
      </c>
      <c r="Q46" s="69">
        <v>6889</v>
      </c>
      <c r="R46" s="69">
        <v>7069</v>
      </c>
      <c r="S46" s="69">
        <v>7015</v>
      </c>
      <c r="T46" s="69">
        <v>7083</v>
      </c>
    </row>
    <row r="47" spans="1:22" customFormat="1" x14ac:dyDescent="0.25">
      <c r="A47" s="34" t="s">
        <v>11</v>
      </c>
      <c r="B47" s="69">
        <v>7618</v>
      </c>
      <c r="C47" s="69">
        <v>7881</v>
      </c>
      <c r="D47" s="69">
        <v>7994</v>
      </c>
      <c r="E47" s="69">
        <v>8081</v>
      </c>
      <c r="F47" s="69">
        <v>8248</v>
      </c>
      <c r="G47" s="69">
        <v>8185</v>
      </c>
      <c r="H47" s="69">
        <v>8432</v>
      </c>
      <c r="I47" s="69">
        <v>8313</v>
      </c>
      <c r="J47" s="69">
        <v>8329</v>
      </c>
      <c r="K47" s="69">
        <v>8082</v>
      </c>
      <c r="L47" s="69">
        <v>7735</v>
      </c>
      <c r="M47" s="69">
        <v>7664</v>
      </c>
      <c r="N47" s="69">
        <v>8217</v>
      </c>
      <c r="O47" s="69">
        <v>8124</v>
      </c>
      <c r="P47" s="69">
        <v>8122</v>
      </c>
      <c r="Q47" s="69">
        <v>7742</v>
      </c>
      <c r="R47" s="69">
        <v>7741</v>
      </c>
      <c r="S47" s="69">
        <v>7647</v>
      </c>
      <c r="T47" s="69">
        <v>7767</v>
      </c>
    </row>
    <row r="48" spans="1:22" customFormat="1" x14ac:dyDescent="0.25">
      <c r="A48" s="25" t="s">
        <v>103</v>
      </c>
      <c r="B48" s="71">
        <v>11791</v>
      </c>
      <c r="C48" s="71">
        <v>11864</v>
      </c>
      <c r="D48" s="71">
        <v>11429</v>
      </c>
      <c r="E48" s="71">
        <v>11238</v>
      </c>
      <c r="F48" s="71">
        <v>11350</v>
      </c>
      <c r="G48" s="71">
        <v>10985</v>
      </c>
      <c r="H48" s="71">
        <v>10865</v>
      </c>
      <c r="I48" s="71">
        <v>9967</v>
      </c>
      <c r="J48" s="71">
        <v>9771</v>
      </c>
      <c r="K48" s="71">
        <v>9389</v>
      </c>
      <c r="L48" s="71">
        <v>9411</v>
      </c>
      <c r="M48" s="71">
        <v>9358</v>
      </c>
      <c r="N48" s="71">
        <v>9500</v>
      </c>
      <c r="O48" s="71">
        <v>9690</v>
      </c>
      <c r="P48" s="71">
        <v>9733</v>
      </c>
      <c r="Q48" s="71">
        <v>9861</v>
      </c>
      <c r="R48" s="71">
        <v>9864</v>
      </c>
      <c r="S48" s="71">
        <v>9704</v>
      </c>
      <c r="T48" s="71">
        <v>9454</v>
      </c>
      <c r="U48" s="101"/>
      <c r="V48" s="110"/>
    </row>
    <row r="49" spans="1:22" customFormat="1" x14ac:dyDescent="0.25">
      <c r="A49" s="34" t="s">
        <v>107</v>
      </c>
      <c r="B49" s="69">
        <v>2286</v>
      </c>
      <c r="C49" s="69">
        <v>2222</v>
      </c>
      <c r="D49" s="69">
        <v>2616</v>
      </c>
      <c r="E49" s="69">
        <v>2870</v>
      </c>
      <c r="F49" s="69">
        <v>3483</v>
      </c>
      <c r="G49" s="69">
        <v>3391</v>
      </c>
      <c r="H49" s="69">
        <v>3968</v>
      </c>
      <c r="I49" s="69">
        <v>3771</v>
      </c>
      <c r="J49" s="69">
        <v>3661</v>
      </c>
      <c r="K49" s="69">
        <v>3757</v>
      </c>
      <c r="L49" s="69">
        <v>4124</v>
      </c>
      <c r="M49" s="69">
        <v>4191</v>
      </c>
      <c r="N49" s="69">
        <v>4373</v>
      </c>
      <c r="O49" s="69">
        <v>4248</v>
      </c>
      <c r="P49" s="69">
        <v>3842</v>
      </c>
      <c r="Q49" s="69">
        <v>3959</v>
      </c>
      <c r="R49" s="69">
        <v>4573</v>
      </c>
      <c r="S49" s="69">
        <v>4669</v>
      </c>
      <c r="T49" s="69">
        <v>4786</v>
      </c>
      <c r="U49" s="101"/>
      <c r="V49" s="110"/>
    </row>
    <row r="50" spans="1:22" customFormat="1" x14ac:dyDescent="0.25">
      <c r="A50" s="34" t="s">
        <v>10</v>
      </c>
      <c r="B50" s="69">
        <v>960</v>
      </c>
      <c r="C50" s="69">
        <v>909</v>
      </c>
      <c r="D50" s="69">
        <v>1083</v>
      </c>
      <c r="E50" s="69">
        <v>1175</v>
      </c>
      <c r="F50" s="69">
        <v>1516</v>
      </c>
      <c r="G50" s="69">
        <v>1525</v>
      </c>
      <c r="H50" s="69">
        <v>1772</v>
      </c>
      <c r="I50" s="69">
        <v>1687</v>
      </c>
      <c r="J50" s="69">
        <v>1525</v>
      </c>
      <c r="K50" s="69">
        <v>1500</v>
      </c>
      <c r="L50" s="69">
        <v>1711</v>
      </c>
      <c r="M50" s="69">
        <v>1712</v>
      </c>
      <c r="N50" s="69">
        <v>1795</v>
      </c>
      <c r="O50" s="69">
        <v>1712</v>
      </c>
      <c r="P50" s="69">
        <v>1607</v>
      </c>
      <c r="Q50" s="69">
        <v>1656</v>
      </c>
      <c r="R50" s="69">
        <v>1764</v>
      </c>
      <c r="S50" s="69">
        <v>1831</v>
      </c>
      <c r="T50" s="69">
        <v>1883</v>
      </c>
    </row>
    <row r="51" spans="1:22" customFormat="1" x14ac:dyDescent="0.25">
      <c r="A51" s="34" t="s">
        <v>11</v>
      </c>
      <c r="B51" s="69">
        <v>1326</v>
      </c>
      <c r="C51" s="69">
        <v>1313</v>
      </c>
      <c r="D51" s="69">
        <v>1533</v>
      </c>
      <c r="E51" s="69">
        <v>1695</v>
      </c>
      <c r="F51" s="69">
        <v>1967</v>
      </c>
      <c r="G51" s="69">
        <v>1866</v>
      </c>
      <c r="H51" s="69">
        <v>2196</v>
      </c>
      <c r="I51" s="69">
        <v>2084</v>
      </c>
      <c r="J51" s="69">
        <v>2136</v>
      </c>
      <c r="K51" s="69">
        <v>2257</v>
      </c>
      <c r="L51" s="69">
        <v>2413</v>
      </c>
      <c r="M51" s="69">
        <v>2479</v>
      </c>
      <c r="N51" s="69">
        <v>2578</v>
      </c>
      <c r="O51" s="69">
        <v>2536</v>
      </c>
      <c r="P51" s="69">
        <v>2235</v>
      </c>
      <c r="Q51" s="69">
        <v>2303</v>
      </c>
      <c r="R51" s="69">
        <v>2809</v>
      </c>
      <c r="S51" s="69">
        <v>2838</v>
      </c>
      <c r="T51" s="69">
        <v>2903</v>
      </c>
    </row>
    <row r="52" spans="1:22" customFormat="1" x14ac:dyDescent="0.25">
      <c r="A52" s="25" t="s">
        <v>136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71">
        <v>3438</v>
      </c>
      <c r="O52" s="71">
        <v>7136</v>
      </c>
      <c r="P52" s="71">
        <v>7398</v>
      </c>
      <c r="Q52" s="71">
        <v>12326</v>
      </c>
      <c r="R52" s="71">
        <v>11477</v>
      </c>
      <c r="S52" s="71">
        <v>11272</v>
      </c>
      <c r="T52" s="71">
        <v>15595</v>
      </c>
      <c r="U52" s="87"/>
      <c r="V52" s="110"/>
    </row>
    <row r="53" spans="1:22" customFormat="1" x14ac:dyDescent="0.25">
      <c r="A53" s="34" t="s">
        <v>107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69">
        <v>1571</v>
      </c>
      <c r="O53" s="69">
        <v>2976</v>
      </c>
      <c r="P53" s="69">
        <v>2837</v>
      </c>
      <c r="Q53" s="69">
        <v>4472</v>
      </c>
      <c r="R53" s="69">
        <v>5158</v>
      </c>
      <c r="S53" s="69">
        <v>5246</v>
      </c>
      <c r="T53" s="69">
        <v>7430</v>
      </c>
      <c r="U53" s="87"/>
      <c r="V53" s="110"/>
    </row>
    <row r="54" spans="1:22" customFormat="1" x14ac:dyDescent="0.25">
      <c r="A54" s="34" t="s">
        <v>10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69">
        <v>821</v>
      </c>
      <c r="O54" s="69">
        <v>1603</v>
      </c>
      <c r="P54" s="69">
        <v>1503</v>
      </c>
      <c r="Q54" s="69">
        <v>2405</v>
      </c>
      <c r="R54" s="69">
        <v>2744</v>
      </c>
      <c r="S54" s="69">
        <v>2744</v>
      </c>
      <c r="T54" s="69">
        <v>3873</v>
      </c>
    </row>
    <row r="55" spans="1:22" customFormat="1" x14ac:dyDescent="0.25">
      <c r="A55" s="34" t="s">
        <v>11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69">
        <v>750</v>
      </c>
      <c r="O55" s="69">
        <v>1373</v>
      </c>
      <c r="P55" s="69">
        <v>1334</v>
      </c>
      <c r="Q55" s="69">
        <v>2067</v>
      </c>
      <c r="R55" s="69">
        <v>2414</v>
      </c>
      <c r="S55" s="69">
        <v>2502</v>
      </c>
      <c r="T55" s="69">
        <v>3557</v>
      </c>
    </row>
    <row r="56" spans="1:22" customFormat="1" x14ac:dyDescent="0.25">
      <c r="A56" s="25" t="s">
        <v>101</v>
      </c>
      <c r="B56" s="71">
        <v>237833</v>
      </c>
      <c r="C56" s="71">
        <v>242817</v>
      </c>
      <c r="D56" s="71">
        <v>244582</v>
      </c>
      <c r="E56" s="71">
        <v>250776</v>
      </c>
      <c r="F56" s="71">
        <v>249646</v>
      </c>
      <c r="G56" s="71">
        <v>242507</v>
      </c>
      <c r="H56" s="71">
        <v>241775</v>
      </c>
      <c r="I56" s="71">
        <f>SUM(I36,I40,I44,I48)</f>
        <v>238718</v>
      </c>
      <c r="J56" s="71">
        <f t="shared" ref="J56:M56" si="3">SUM(J36,J40,J44,J48)</f>
        <v>238392</v>
      </c>
      <c r="K56" s="71">
        <f t="shared" si="3"/>
        <v>241701</v>
      </c>
      <c r="L56" s="71">
        <f t="shared" si="3"/>
        <v>240425</v>
      </c>
      <c r="M56" s="71">
        <f t="shared" si="3"/>
        <v>241645</v>
      </c>
      <c r="N56" s="71">
        <f t="shared" ref="N56:S56" si="4">SUM(N36,N40,N44,N48,N52)</f>
        <v>248573</v>
      </c>
      <c r="O56" s="71">
        <f t="shared" si="4"/>
        <v>251706</v>
      </c>
      <c r="P56" s="71">
        <f t="shared" si="4"/>
        <v>258422</v>
      </c>
      <c r="Q56" s="71">
        <f t="shared" si="4"/>
        <v>262693</v>
      </c>
      <c r="R56" s="71">
        <f t="shared" si="4"/>
        <v>254579</v>
      </c>
      <c r="S56" s="71">
        <f t="shared" si="4"/>
        <v>254750</v>
      </c>
      <c r="T56" s="71">
        <f t="shared" ref="T56" si="5">SUM(T36,T40,T44,T48,T52)</f>
        <v>257265</v>
      </c>
    </row>
    <row r="57" spans="1:22" customFormat="1" x14ac:dyDescent="0.25">
      <c r="A57" s="163"/>
      <c r="B57" s="159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01"/>
      <c r="V57" s="110"/>
    </row>
    <row r="58" spans="1:22" customFormat="1" x14ac:dyDescent="0.25">
      <c r="B58" s="159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01"/>
    </row>
    <row r="59" spans="1:22" customFormat="1" ht="15.75" x14ac:dyDescent="0.25">
      <c r="A59" s="12" t="s">
        <v>163</v>
      </c>
      <c r="B59" s="12"/>
      <c r="C59" s="12"/>
      <c r="D59" s="12"/>
      <c r="E59" s="12"/>
      <c r="F59" s="12"/>
      <c r="G59" s="12"/>
      <c r="H59" s="12"/>
      <c r="P59" s="3"/>
    </row>
    <row r="60" spans="1:22" customFormat="1" x14ac:dyDescent="0.25">
      <c r="A60" s="24" t="s">
        <v>4</v>
      </c>
      <c r="B60" s="1">
        <v>2006</v>
      </c>
      <c r="C60" s="1">
        <v>2007</v>
      </c>
      <c r="D60" s="1">
        <v>2008</v>
      </c>
      <c r="E60" s="1">
        <v>2009</v>
      </c>
      <c r="F60" s="1">
        <v>2010</v>
      </c>
      <c r="G60" s="1">
        <v>2011</v>
      </c>
      <c r="H60" s="1">
        <v>2012</v>
      </c>
      <c r="I60" s="1">
        <v>2013</v>
      </c>
      <c r="J60" s="1">
        <v>2014</v>
      </c>
      <c r="K60" s="1">
        <v>2015</v>
      </c>
      <c r="L60" s="1">
        <v>2016</v>
      </c>
      <c r="M60" s="1">
        <v>2017</v>
      </c>
      <c r="N60" s="1">
        <v>2018</v>
      </c>
      <c r="O60" s="1">
        <v>2019</v>
      </c>
      <c r="P60" s="1">
        <v>2020</v>
      </c>
      <c r="Q60" s="1">
        <v>2021</v>
      </c>
      <c r="R60" s="1">
        <v>2022</v>
      </c>
      <c r="S60" s="1">
        <v>2023</v>
      </c>
      <c r="T60" s="1">
        <v>2024</v>
      </c>
    </row>
    <row r="61" spans="1:22" customFormat="1" x14ac:dyDescent="0.25">
      <c r="A61" s="32" t="s">
        <v>12</v>
      </c>
      <c r="B61" s="69">
        <v>3527</v>
      </c>
      <c r="C61" s="69">
        <v>3443</v>
      </c>
      <c r="D61" s="69">
        <v>3312</v>
      </c>
      <c r="E61" s="69">
        <v>3418</v>
      </c>
      <c r="F61" s="69">
        <v>3574</v>
      </c>
      <c r="G61" s="69">
        <v>3445</v>
      </c>
      <c r="H61" s="69">
        <v>3417</v>
      </c>
      <c r="I61" s="69">
        <v>3530</v>
      </c>
      <c r="J61" s="69">
        <v>3547</v>
      </c>
      <c r="K61" s="69">
        <v>3566</v>
      </c>
      <c r="L61" s="69">
        <v>3645</v>
      </c>
      <c r="M61" s="69">
        <v>3762</v>
      </c>
      <c r="N61" s="69">
        <v>3553</v>
      </c>
      <c r="O61" s="69">
        <v>3811</v>
      </c>
      <c r="P61" s="69">
        <v>3565</v>
      </c>
      <c r="Q61" s="69">
        <v>3780</v>
      </c>
      <c r="R61" s="69">
        <v>3605</v>
      </c>
      <c r="S61" s="69">
        <v>3532</v>
      </c>
      <c r="T61" s="69">
        <v>3552</v>
      </c>
    </row>
    <row r="62" spans="1:22" customFormat="1" x14ac:dyDescent="0.25">
      <c r="A62" s="32" t="s">
        <v>13</v>
      </c>
      <c r="B62" s="69">
        <v>3960</v>
      </c>
      <c r="C62" s="69">
        <v>4075</v>
      </c>
      <c r="D62" s="69">
        <v>4395</v>
      </c>
      <c r="E62" s="69">
        <v>4329</v>
      </c>
      <c r="F62" s="69">
        <v>4389</v>
      </c>
      <c r="G62" s="69">
        <v>4442</v>
      </c>
      <c r="H62" s="69">
        <v>4355</v>
      </c>
      <c r="I62" s="69">
        <v>4321</v>
      </c>
      <c r="J62" s="69">
        <v>4361</v>
      </c>
      <c r="K62" s="69">
        <v>4412</v>
      </c>
      <c r="L62" s="69">
        <v>4527</v>
      </c>
      <c r="M62" s="69">
        <v>4835</v>
      </c>
      <c r="N62" s="69">
        <v>4988</v>
      </c>
      <c r="O62" s="69">
        <v>5064</v>
      </c>
      <c r="P62" s="69">
        <v>5339</v>
      </c>
      <c r="Q62" s="69">
        <v>5407</v>
      </c>
      <c r="R62" s="69">
        <v>5489</v>
      </c>
      <c r="S62" s="69">
        <v>5476</v>
      </c>
      <c r="T62" s="69">
        <v>5686</v>
      </c>
    </row>
    <row r="63" spans="1:22" customFormat="1" x14ac:dyDescent="0.25">
      <c r="A63" s="32" t="s">
        <v>14</v>
      </c>
      <c r="B63" s="69">
        <v>8019</v>
      </c>
      <c r="C63" s="69">
        <v>7959</v>
      </c>
      <c r="D63" s="69">
        <v>8020</v>
      </c>
      <c r="E63" s="69">
        <v>7968</v>
      </c>
      <c r="F63" s="69">
        <v>7798</v>
      </c>
      <c r="G63" s="69">
        <v>7787</v>
      </c>
      <c r="H63" s="69">
        <v>7942</v>
      </c>
      <c r="I63" s="69">
        <v>7975</v>
      </c>
      <c r="J63" s="69">
        <v>8308</v>
      </c>
      <c r="K63" s="69">
        <v>8474</v>
      </c>
      <c r="L63" s="69">
        <v>8514</v>
      </c>
      <c r="M63" s="69">
        <v>8650</v>
      </c>
      <c r="N63" s="69">
        <v>8625</v>
      </c>
      <c r="O63" s="69">
        <v>9081</v>
      </c>
      <c r="P63" s="69">
        <v>9355</v>
      </c>
      <c r="Q63" s="69">
        <v>9021</v>
      </c>
      <c r="R63" s="69">
        <v>8695</v>
      </c>
      <c r="S63" s="69">
        <v>8982</v>
      </c>
      <c r="T63" s="69">
        <v>9312</v>
      </c>
    </row>
    <row r="64" spans="1:22" customFormat="1" x14ac:dyDescent="0.25">
      <c r="A64" s="32" t="s">
        <v>15</v>
      </c>
      <c r="B64" s="69">
        <v>3927</v>
      </c>
      <c r="C64" s="69">
        <v>4289</v>
      </c>
      <c r="D64" s="69">
        <v>4216</v>
      </c>
      <c r="E64" s="69">
        <v>4243</v>
      </c>
      <c r="F64" s="69">
        <v>4164</v>
      </c>
      <c r="G64" s="69">
        <v>4027</v>
      </c>
      <c r="H64" s="69">
        <v>3957</v>
      </c>
      <c r="I64" s="69">
        <v>4106</v>
      </c>
      <c r="J64" s="69">
        <v>3950</v>
      </c>
      <c r="K64" s="69">
        <v>3782</v>
      </c>
      <c r="L64" s="69">
        <v>3918</v>
      </c>
      <c r="M64" s="69">
        <v>4055</v>
      </c>
      <c r="N64" s="69">
        <v>4131</v>
      </c>
      <c r="O64" s="69">
        <v>4240</v>
      </c>
      <c r="P64" s="69">
        <v>4347</v>
      </c>
      <c r="Q64" s="69">
        <v>4357</v>
      </c>
      <c r="R64" s="69">
        <v>4185</v>
      </c>
      <c r="S64" s="69">
        <v>4350</v>
      </c>
      <c r="T64" s="69">
        <v>4603</v>
      </c>
    </row>
    <row r="65" spans="1:20" customFormat="1" x14ac:dyDescent="0.25">
      <c r="A65" s="32" t="s">
        <v>16</v>
      </c>
      <c r="B65" s="69">
        <v>10389</v>
      </c>
      <c r="C65" s="69">
        <v>10807</v>
      </c>
      <c r="D65" s="69">
        <v>10970</v>
      </c>
      <c r="E65" s="69">
        <v>11237</v>
      </c>
      <c r="F65" s="69">
        <v>10877</v>
      </c>
      <c r="G65" s="69">
        <v>11090</v>
      </c>
      <c r="H65" s="69">
        <v>10629</v>
      </c>
      <c r="I65" s="69">
        <v>10558</v>
      </c>
      <c r="J65" s="69">
        <v>10840</v>
      </c>
      <c r="K65" s="69">
        <v>11053</v>
      </c>
      <c r="L65" s="69">
        <v>11109</v>
      </c>
      <c r="M65" s="69">
        <v>11282</v>
      </c>
      <c r="N65" s="69">
        <v>11618</v>
      </c>
      <c r="O65" s="69">
        <v>11882</v>
      </c>
      <c r="P65" s="69">
        <v>12429</v>
      </c>
      <c r="Q65" s="69">
        <v>12854</v>
      </c>
      <c r="R65" s="69">
        <v>12483</v>
      </c>
      <c r="S65" s="69">
        <v>12794</v>
      </c>
      <c r="T65" s="69">
        <v>12565</v>
      </c>
    </row>
    <row r="66" spans="1:20" customFormat="1" x14ac:dyDescent="0.25">
      <c r="A66" s="32" t="s">
        <v>17</v>
      </c>
      <c r="B66" s="69">
        <v>25486</v>
      </c>
      <c r="C66" s="69">
        <v>25846</v>
      </c>
      <c r="D66" s="69">
        <v>25566</v>
      </c>
      <c r="E66" s="69">
        <v>26418</v>
      </c>
      <c r="F66" s="69">
        <v>26120</v>
      </c>
      <c r="G66" s="69">
        <v>25760</v>
      </c>
      <c r="H66" s="69">
        <v>25349</v>
      </c>
      <c r="I66" s="69">
        <v>24970</v>
      </c>
      <c r="J66" s="69">
        <v>25231</v>
      </c>
      <c r="K66" s="69">
        <v>24693</v>
      </c>
      <c r="L66" s="69">
        <v>25147</v>
      </c>
      <c r="M66" s="69">
        <v>25503</v>
      </c>
      <c r="N66" s="69">
        <v>26170</v>
      </c>
      <c r="O66" s="69">
        <v>26414</v>
      </c>
      <c r="P66" s="69">
        <v>27853</v>
      </c>
      <c r="Q66" s="69">
        <v>28120</v>
      </c>
      <c r="R66" s="69">
        <v>27305</v>
      </c>
      <c r="S66" s="69">
        <v>26960</v>
      </c>
      <c r="T66" s="69">
        <v>27184</v>
      </c>
    </row>
    <row r="67" spans="1:20" customFormat="1" x14ac:dyDescent="0.25">
      <c r="A67" s="32" t="s">
        <v>18</v>
      </c>
      <c r="B67" s="69">
        <v>92535</v>
      </c>
      <c r="C67" s="69">
        <v>93575</v>
      </c>
      <c r="D67" s="69">
        <v>94235</v>
      </c>
      <c r="E67" s="69">
        <v>96742</v>
      </c>
      <c r="F67" s="69">
        <v>97161</v>
      </c>
      <c r="G67" s="69">
        <v>94049</v>
      </c>
      <c r="H67" s="69">
        <v>93530</v>
      </c>
      <c r="I67" s="69">
        <v>92509</v>
      </c>
      <c r="J67" s="69">
        <v>91375</v>
      </c>
      <c r="K67" s="69">
        <v>93154</v>
      </c>
      <c r="L67" s="69">
        <v>92306</v>
      </c>
      <c r="M67" s="69">
        <v>92951</v>
      </c>
      <c r="N67" s="69">
        <v>96405</v>
      </c>
      <c r="O67" s="69">
        <v>97470</v>
      </c>
      <c r="P67" s="69">
        <v>98983</v>
      </c>
      <c r="Q67" s="69">
        <v>99298</v>
      </c>
      <c r="R67" s="69">
        <v>95720</v>
      </c>
      <c r="S67" s="69">
        <v>95033</v>
      </c>
      <c r="T67" s="69">
        <v>95679</v>
      </c>
    </row>
    <row r="68" spans="1:20" customFormat="1" x14ac:dyDescent="0.25">
      <c r="A68" s="32" t="s">
        <v>69</v>
      </c>
      <c r="B68" s="69">
        <v>12181</v>
      </c>
      <c r="C68" s="69">
        <v>12471</v>
      </c>
      <c r="D68" s="69">
        <v>13007</v>
      </c>
      <c r="E68" s="69">
        <v>12835</v>
      </c>
      <c r="F68" s="69">
        <v>12691</v>
      </c>
      <c r="G68" s="69">
        <v>12127</v>
      </c>
      <c r="H68" s="69">
        <v>12466</v>
      </c>
      <c r="I68" s="69">
        <v>12307</v>
      </c>
      <c r="J68" s="69">
        <v>12734</v>
      </c>
      <c r="K68" s="69">
        <v>12870</v>
      </c>
      <c r="L68" s="69">
        <v>13021</v>
      </c>
      <c r="M68" s="69">
        <v>12576</v>
      </c>
      <c r="N68" s="69">
        <v>13051</v>
      </c>
      <c r="O68" s="69">
        <v>13182</v>
      </c>
      <c r="P68" s="69">
        <v>13659</v>
      </c>
      <c r="Q68" s="69">
        <v>14016</v>
      </c>
      <c r="R68" s="69">
        <v>13765</v>
      </c>
      <c r="S68" s="69">
        <v>13631</v>
      </c>
      <c r="T68" s="69">
        <v>13689</v>
      </c>
    </row>
    <row r="69" spans="1:20" customFormat="1" x14ac:dyDescent="0.25">
      <c r="A69" s="32" t="s">
        <v>19</v>
      </c>
      <c r="B69" s="69">
        <v>14125</v>
      </c>
      <c r="C69" s="69">
        <v>14672</v>
      </c>
      <c r="D69" s="69">
        <v>14718</v>
      </c>
      <c r="E69" s="69">
        <v>14792</v>
      </c>
      <c r="F69" s="69">
        <v>14439</v>
      </c>
      <c r="G69" s="69">
        <v>13913</v>
      </c>
      <c r="H69" s="69">
        <v>13882</v>
      </c>
      <c r="I69" s="69">
        <v>13930</v>
      </c>
      <c r="J69" s="69">
        <v>13727</v>
      </c>
      <c r="K69" s="69">
        <v>14286</v>
      </c>
      <c r="L69" s="69">
        <v>13597</v>
      </c>
      <c r="M69" s="69">
        <v>13573</v>
      </c>
      <c r="N69" s="69">
        <v>14271</v>
      </c>
      <c r="O69" s="69">
        <v>14711</v>
      </c>
      <c r="P69" s="69">
        <v>15098</v>
      </c>
      <c r="Q69" s="69">
        <v>15886</v>
      </c>
      <c r="R69" s="69">
        <v>15581</v>
      </c>
      <c r="S69" s="69">
        <v>15905</v>
      </c>
      <c r="T69" s="69">
        <v>15952</v>
      </c>
    </row>
    <row r="70" spans="1:20" customFormat="1" x14ac:dyDescent="0.25">
      <c r="A70" s="32" t="s">
        <v>41</v>
      </c>
      <c r="B70" s="69">
        <v>7103</v>
      </c>
      <c r="C70" s="69">
        <v>6888</v>
      </c>
      <c r="D70" s="69">
        <v>6817</v>
      </c>
      <c r="E70" s="69">
        <v>7237</v>
      </c>
      <c r="F70" s="69">
        <v>7031</v>
      </c>
      <c r="G70" s="69">
        <v>6896</v>
      </c>
      <c r="H70" s="69">
        <v>6998</v>
      </c>
      <c r="I70" s="69">
        <v>6852</v>
      </c>
      <c r="J70" s="69">
        <v>6762</v>
      </c>
      <c r="K70" s="69">
        <v>6948</v>
      </c>
      <c r="L70" s="69">
        <v>6919</v>
      </c>
      <c r="M70" s="69">
        <v>6695</v>
      </c>
      <c r="N70" s="69">
        <v>6829</v>
      </c>
      <c r="O70" s="69">
        <v>6778</v>
      </c>
      <c r="P70" s="69">
        <v>6972</v>
      </c>
      <c r="Q70" s="69">
        <v>7146</v>
      </c>
      <c r="R70" s="69">
        <v>6996</v>
      </c>
      <c r="S70" s="69">
        <v>7097</v>
      </c>
      <c r="T70" s="69">
        <v>7111</v>
      </c>
    </row>
    <row r="71" spans="1:20" customFormat="1" x14ac:dyDescent="0.25">
      <c r="A71" s="32" t="s">
        <v>24</v>
      </c>
      <c r="B71" s="69">
        <v>21880</v>
      </c>
      <c r="C71" s="69">
        <v>22734</v>
      </c>
      <c r="D71" s="69">
        <v>23101</v>
      </c>
      <c r="E71" s="69">
        <v>23735</v>
      </c>
      <c r="F71" s="69">
        <v>23007</v>
      </c>
      <c r="G71" s="69">
        <v>22359</v>
      </c>
      <c r="H71" s="69">
        <v>22319</v>
      </c>
      <c r="I71" s="69">
        <v>21184</v>
      </c>
      <c r="J71" s="69">
        <v>21168</v>
      </c>
      <c r="K71" s="69">
        <v>21530</v>
      </c>
      <c r="L71" s="69">
        <v>21193</v>
      </c>
      <c r="M71" s="69">
        <v>21306</v>
      </c>
      <c r="N71" s="69">
        <v>21501</v>
      </c>
      <c r="O71" s="69">
        <v>21448</v>
      </c>
      <c r="P71" s="69">
        <v>22496</v>
      </c>
      <c r="Q71" s="69">
        <v>22720</v>
      </c>
      <c r="R71" s="69">
        <v>21785</v>
      </c>
      <c r="S71" s="69">
        <v>21660</v>
      </c>
      <c r="T71" s="69">
        <v>22136</v>
      </c>
    </row>
    <row r="72" spans="1:20" customFormat="1" x14ac:dyDescent="0.25">
      <c r="A72" s="32" t="s">
        <v>26</v>
      </c>
      <c r="B72" s="69">
        <v>14135</v>
      </c>
      <c r="C72" s="69">
        <v>14595</v>
      </c>
      <c r="D72" s="69">
        <v>15045</v>
      </c>
      <c r="E72" s="69">
        <v>15348</v>
      </c>
      <c r="F72" s="69">
        <v>15465</v>
      </c>
      <c r="G72" s="69">
        <v>15111</v>
      </c>
      <c r="H72" s="69">
        <v>14864</v>
      </c>
      <c r="I72" s="69">
        <v>14609</v>
      </c>
      <c r="J72" s="69">
        <v>14169</v>
      </c>
      <c r="K72" s="69">
        <v>14087</v>
      </c>
      <c r="L72" s="69">
        <v>14077</v>
      </c>
      <c r="M72" s="69">
        <v>14215</v>
      </c>
      <c r="N72" s="69">
        <v>14315</v>
      </c>
      <c r="O72" s="69">
        <v>14427</v>
      </c>
      <c r="P72" s="69">
        <v>15269</v>
      </c>
      <c r="Q72" s="69">
        <v>16011</v>
      </c>
      <c r="R72" s="69">
        <v>15278</v>
      </c>
      <c r="S72" s="69">
        <v>15587</v>
      </c>
      <c r="T72" s="69">
        <v>15701</v>
      </c>
    </row>
    <row r="73" spans="1:20" customFormat="1" x14ac:dyDescent="0.25">
      <c r="A73" s="32" t="s">
        <v>20</v>
      </c>
      <c r="B73" s="69">
        <v>5504</v>
      </c>
      <c r="C73" s="69">
        <v>5412</v>
      </c>
      <c r="D73" s="69">
        <v>5557</v>
      </c>
      <c r="E73" s="69">
        <v>5852</v>
      </c>
      <c r="F73" s="69">
        <v>6049</v>
      </c>
      <c r="G73" s="69">
        <v>5834</v>
      </c>
      <c r="H73" s="69">
        <v>5849</v>
      </c>
      <c r="I73" s="69">
        <v>5760</v>
      </c>
      <c r="J73" s="69">
        <v>5641</v>
      </c>
      <c r="K73" s="69">
        <v>5576</v>
      </c>
      <c r="L73" s="69">
        <v>5497</v>
      </c>
      <c r="M73" s="69">
        <v>5619</v>
      </c>
      <c r="N73" s="69">
        <v>5795</v>
      </c>
      <c r="O73" s="69">
        <v>5875</v>
      </c>
      <c r="P73" s="69">
        <v>5898</v>
      </c>
      <c r="Q73" s="69">
        <v>6237</v>
      </c>
      <c r="R73" s="69">
        <v>6056</v>
      </c>
      <c r="S73" s="69">
        <v>6026</v>
      </c>
      <c r="T73" s="69">
        <v>6018</v>
      </c>
    </row>
    <row r="74" spans="1:20" customFormat="1" x14ac:dyDescent="0.25">
      <c r="A74" s="32" t="s">
        <v>21</v>
      </c>
      <c r="B74" s="69">
        <v>10757</v>
      </c>
      <c r="C74" s="69">
        <v>11722</v>
      </c>
      <c r="D74" s="69">
        <v>11264</v>
      </c>
      <c r="E74" s="69">
        <v>12067</v>
      </c>
      <c r="F74" s="69">
        <v>12373</v>
      </c>
      <c r="G74" s="69">
        <v>11170</v>
      </c>
      <c r="H74" s="69">
        <v>11810</v>
      </c>
      <c r="I74" s="69">
        <v>11967</v>
      </c>
      <c r="J74" s="69">
        <v>12240</v>
      </c>
      <c r="K74" s="69">
        <v>12777</v>
      </c>
      <c r="L74" s="69">
        <v>12381</v>
      </c>
      <c r="M74" s="69">
        <v>12282</v>
      </c>
      <c r="N74" s="69">
        <v>12780</v>
      </c>
      <c r="O74" s="69">
        <v>12852</v>
      </c>
      <c r="P74" s="69">
        <v>13216</v>
      </c>
      <c r="Q74" s="69">
        <v>13557</v>
      </c>
      <c r="R74" s="69">
        <v>13647</v>
      </c>
      <c r="S74" s="69">
        <v>13456</v>
      </c>
      <c r="T74" s="69">
        <v>13841</v>
      </c>
    </row>
    <row r="75" spans="1:20" customFormat="1" x14ac:dyDescent="0.25">
      <c r="A75" s="32" t="s">
        <v>22</v>
      </c>
      <c r="B75" s="69">
        <v>1432</v>
      </c>
      <c r="C75" s="69">
        <v>1510</v>
      </c>
      <c r="D75" s="69">
        <v>1545</v>
      </c>
      <c r="E75" s="69">
        <v>1553</v>
      </c>
      <c r="F75" s="69">
        <v>1606</v>
      </c>
      <c r="G75" s="69">
        <v>1656</v>
      </c>
      <c r="H75" s="69">
        <v>1732</v>
      </c>
      <c r="I75" s="69">
        <v>1665</v>
      </c>
      <c r="J75" s="69">
        <v>1709</v>
      </c>
      <c r="K75" s="69">
        <v>1762</v>
      </c>
      <c r="L75" s="69">
        <v>1749</v>
      </c>
      <c r="M75" s="69">
        <v>1645</v>
      </c>
      <c r="N75" s="69">
        <v>1817</v>
      </c>
      <c r="O75" s="69">
        <v>1963</v>
      </c>
      <c r="P75" s="69">
        <v>1679</v>
      </c>
      <c r="Q75" s="69">
        <v>1791</v>
      </c>
      <c r="R75" s="69">
        <v>1635</v>
      </c>
      <c r="S75" s="69">
        <v>1810</v>
      </c>
      <c r="T75" s="69">
        <v>1761</v>
      </c>
    </row>
    <row r="76" spans="1:20" customFormat="1" x14ac:dyDescent="0.25">
      <c r="A76" s="32" t="s">
        <v>23</v>
      </c>
      <c r="B76" s="69">
        <v>2873</v>
      </c>
      <c r="C76" s="69">
        <v>2821</v>
      </c>
      <c r="D76" s="69">
        <v>2815</v>
      </c>
      <c r="E76" s="69">
        <v>3003</v>
      </c>
      <c r="F76" s="69">
        <v>2902</v>
      </c>
      <c r="G76" s="69">
        <v>2841</v>
      </c>
      <c r="H76" s="69">
        <v>2676</v>
      </c>
      <c r="I76" s="69">
        <v>2475</v>
      </c>
      <c r="J76" s="69">
        <v>2630</v>
      </c>
      <c r="K76" s="69">
        <v>2731</v>
      </c>
      <c r="L76" s="69">
        <v>2825</v>
      </c>
      <c r="M76" s="69">
        <v>2696</v>
      </c>
      <c r="N76" s="69">
        <v>2724</v>
      </c>
      <c r="O76" s="69">
        <v>2508</v>
      </c>
      <c r="P76" s="69">
        <v>2264</v>
      </c>
      <c r="Q76" s="69">
        <v>2492</v>
      </c>
      <c r="R76" s="69">
        <v>2354</v>
      </c>
      <c r="S76" s="69">
        <v>2451</v>
      </c>
      <c r="T76" s="69">
        <v>2475</v>
      </c>
    </row>
    <row r="77" spans="1:20" customFormat="1" x14ac:dyDescent="0.25">
      <c r="A77" s="25" t="s">
        <v>106</v>
      </c>
      <c r="B77" s="71">
        <v>237833</v>
      </c>
      <c r="C77" s="71">
        <v>242819</v>
      </c>
      <c r="D77" s="71">
        <v>244583</v>
      </c>
      <c r="E77" s="71">
        <v>250777</v>
      </c>
      <c r="F77" s="71">
        <v>249646</v>
      </c>
      <c r="G77" s="71">
        <v>242507</v>
      </c>
      <c r="H77" s="71">
        <v>241775</v>
      </c>
      <c r="I77" s="71">
        <v>238718</v>
      </c>
      <c r="J77" s="71">
        <v>238392</v>
      </c>
      <c r="K77" s="71">
        <v>241701</v>
      </c>
      <c r="L77" s="71">
        <v>240425</v>
      </c>
      <c r="M77" s="71">
        <v>241645</v>
      </c>
      <c r="N77" s="71">
        <v>248573</v>
      </c>
      <c r="O77" s="71">
        <v>251706</v>
      </c>
      <c r="P77" s="71">
        <v>258422</v>
      </c>
      <c r="Q77" s="71">
        <v>262693</v>
      </c>
      <c r="R77" s="71">
        <v>254579</v>
      </c>
      <c r="S77" s="71">
        <v>254750</v>
      </c>
      <c r="T77" s="71">
        <v>257265</v>
      </c>
    </row>
    <row r="78" spans="1:20" customFormat="1" x14ac:dyDescent="0.25">
      <c r="P78" s="3"/>
    </row>
    <row r="79" spans="1:20" customFormat="1" x14ac:dyDescent="0.25">
      <c r="P79" s="3"/>
    </row>
    <row r="80" spans="1:20" customFormat="1" ht="15.75" x14ac:dyDescent="0.25">
      <c r="A80" s="12" t="s">
        <v>164</v>
      </c>
      <c r="B80" s="12"/>
      <c r="C80" s="12"/>
      <c r="D80" s="12"/>
      <c r="E80" s="12"/>
      <c r="F80" s="12"/>
      <c r="G80" s="12"/>
      <c r="H80" s="12"/>
      <c r="I80" s="3"/>
      <c r="J80" s="3"/>
      <c r="K80" s="3"/>
      <c r="L80" s="3"/>
      <c r="M80" s="48"/>
      <c r="N80" s="48"/>
      <c r="O80" s="3"/>
      <c r="P80" s="3"/>
    </row>
    <row r="81" spans="1:20" customFormat="1" x14ac:dyDescent="0.25">
      <c r="A81" s="24" t="s">
        <v>4</v>
      </c>
      <c r="B81" s="1">
        <v>2006</v>
      </c>
      <c r="C81" s="1">
        <v>2007</v>
      </c>
      <c r="D81" s="1">
        <v>2008</v>
      </c>
      <c r="E81" s="1">
        <v>2009</v>
      </c>
      <c r="F81" s="1">
        <v>2010</v>
      </c>
      <c r="G81" s="1">
        <v>2011</v>
      </c>
      <c r="H81" s="1">
        <v>2012</v>
      </c>
      <c r="I81" s="1">
        <v>2013</v>
      </c>
      <c r="J81" s="1">
        <v>2014</v>
      </c>
      <c r="K81" s="1">
        <v>2015</v>
      </c>
      <c r="L81" s="1">
        <v>2016</v>
      </c>
      <c r="M81" s="1">
        <v>2017</v>
      </c>
      <c r="N81" s="1">
        <v>2018</v>
      </c>
      <c r="O81" s="1">
        <v>2019</v>
      </c>
      <c r="P81" s="1">
        <v>2020</v>
      </c>
      <c r="Q81" s="1">
        <v>2021</v>
      </c>
      <c r="R81" s="1">
        <v>2022</v>
      </c>
      <c r="S81" s="1">
        <v>2023</v>
      </c>
      <c r="T81" s="1">
        <v>2024</v>
      </c>
    </row>
    <row r="82" spans="1:20" customFormat="1" x14ac:dyDescent="0.25">
      <c r="A82" s="32" t="s">
        <v>12</v>
      </c>
      <c r="B82" s="69">
        <v>1401</v>
      </c>
      <c r="C82" s="69">
        <v>1404</v>
      </c>
      <c r="D82" s="69">
        <v>1361</v>
      </c>
      <c r="E82" s="69">
        <v>1488</v>
      </c>
      <c r="F82" s="69">
        <v>1681</v>
      </c>
      <c r="G82" s="69">
        <v>1670</v>
      </c>
      <c r="H82" s="69">
        <v>1750</v>
      </c>
      <c r="I82" s="69">
        <v>1791</v>
      </c>
      <c r="J82" s="69">
        <v>1880</v>
      </c>
      <c r="K82" s="69">
        <v>1872</v>
      </c>
      <c r="L82" s="69">
        <v>1887</v>
      </c>
      <c r="M82" s="69">
        <v>1963</v>
      </c>
      <c r="N82" s="69">
        <v>1863</v>
      </c>
      <c r="O82" s="69">
        <v>1944</v>
      </c>
      <c r="P82" s="69">
        <v>1757</v>
      </c>
      <c r="Q82" s="69">
        <v>1747</v>
      </c>
      <c r="R82" s="69">
        <v>1860</v>
      </c>
      <c r="S82" s="69">
        <v>1876</v>
      </c>
      <c r="T82" s="69">
        <v>2020</v>
      </c>
    </row>
    <row r="83" spans="1:20" customFormat="1" x14ac:dyDescent="0.25">
      <c r="A83" s="32" t="s">
        <v>13</v>
      </c>
      <c r="B83" s="69">
        <v>1647</v>
      </c>
      <c r="C83" s="69">
        <v>1609</v>
      </c>
      <c r="D83" s="69">
        <v>1835</v>
      </c>
      <c r="E83" s="69">
        <v>1901</v>
      </c>
      <c r="F83" s="69">
        <v>2008</v>
      </c>
      <c r="G83" s="69">
        <v>2015</v>
      </c>
      <c r="H83" s="69">
        <v>2142</v>
      </c>
      <c r="I83" s="69">
        <v>2148</v>
      </c>
      <c r="J83" s="69">
        <v>2206</v>
      </c>
      <c r="K83" s="69">
        <v>2144</v>
      </c>
      <c r="L83" s="69">
        <v>2089</v>
      </c>
      <c r="M83" s="69">
        <v>2258</v>
      </c>
      <c r="N83" s="69">
        <v>2390</v>
      </c>
      <c r="O83" s="69">
        <v>2306</v>
      </c>
      <c r="P83" s="69">
        <v>2278</v>
      </c>
      <c r="Q83" s="69">
        <v>2244</v>
      </c>
      <c r="R83" s="69">
        <v>2509</v>
      </c>
      <c r="S83" s="69">
        <v>2619</v>
      </c>
      <c r="T83" s="69">
        <v>2840</v>
      </c>
    </row>
    <row r="84" spans="1:20" customFormat="1" x14ac:dyDescent="0.25">
      <c r="A84" s="32" t="s">
        <v>14</v>
      </c>
      <c r="B84" s="69">
        <v>3366</v>
      </c>
      <c r="C84" s="69">
        <v>3466</v>
      </c>
      <c r="D84" s="69">
        <v>3759</v>
      </c>
      <c r="E84" s="69">
        <v>3713</v>
      </c>
      <c r="F84" s="69">
        <v>3927</v>
      </c>
      <c r="G84" s="69">
        <v>3956</v>
      </c>
      <c r="H84" s="69">
        <v>4442</v>
      </c>
      <c r="I84" s="69">
        <v>4423</v>
      </c>
      <c r="J84" s="69">
        <v>4491</v>
      </c>
      <c r="K84" s="69">
        <v>4688</v>
      </c>
      <c r="L84" s="69">
        <v>4681</v>
      </c>
      <c r="M84" s="69">
        <v>4787</v>
      </c>
      <c r="N84" s="69">
        <v>4900</v>
      </c>
      <c r="O84" s="69">
        <v>4807</v>
      </c>
      <c r="P84" s="69">
        <v>4860</v>
      </c>
      <c r="Q84" s="69">
        <v>4502</v>
      </c>
      <c r="R84" s="69">
        <v>4728</v>
      </c>
      <c r="S84" s="69">
        <v>4920</v>
      </c>
      <c r="T84" s="69">
        <v>5241</v>
      </c>
    </row>
    <row r="85" spans="1:20" customFormat="1" x14ac:dyDescent="0.25">
      <c r="A85" s="32" t="s">
        <v>15</v>
      </c>
      <c r="B85" s="69">
        <v>1996</v>
      </c>
      <c r="C85" s="69">
        <v>2168</v>
      </c>
      <c r="D85" s="69">
        <v>2193</v>
      </c>
      <c r="E85" s="69">
        <v>2250</v>
      </c>
      <c r="F85" s="69">
        <v>2232</v>
      </c>
      <c r="G85" s="69">
        <v>2135</v>
      </c>
      <c r="H85" s="69">
        <v>2237</v>
      </c>
      <c r="I85" s="69">
        <v>2431</v>
      </c>
      <c r="J85" s="69">
        <v>2297</v>
      </c>
      <c r="K85" s="69">
        <v>2186</v>
      </c>
      <c r="L85" s="69">
        <v>2298</v>
      </c>
      <c r="M85" s="69">
        <v>2432</v>
      </c>
      <c r="N85" s="69">
        <v>2517</v>
      </c>
      <c r="O85" s="69">
        <v>2345</v>
      </c>
      <c r="P85" s="69">
        <v>2320</v>
      </c>
      <c r="Q85" s="69">
        <v>2273</v>
      </c>
      <c r="R85" s="69">
        <v>2424</v>
      </c>
      <c r="S85" s="69">
        <v>2573</v>
      </c>
      <c r="T85" s="69">
        <v>2751</v>
      </c>
    </row>
    <row r="86" spans="1:20" customFormat="1" x14ac:dyDescent="0.25">
      <c r="A86" s="32" t="s">
        <v>16</v>
      </c>
      <c r="B86" s="69">
        <v>3962</v>
      </c>
      <c r="C86" s="69">
        <v>4229</v>
      </c>
      <c r="D86" s="69">
        <v>4720</v>
      </c>
      <c r="E86" s="69">
        <v>4838</v>
      </c>
      <c r="F86" s="69">
        <v>5030</v>
      </c>
      <c r="G86" s="69">
        <v>5378</v>
      </c>
      <c r="H86" s="69">
        <v>5239</v>
      </c>
      <c r="I86" s="69">
        <v>5350</v>
      </c>
      <c r="J86" s="69">
        <v>5260</v>
      </c>
      <c r="K86" s="69">
        <v>5553</v>
      </c>
      <c r="L86" s="69">
        <v>5616</v>
      </c>
      <c r="M86" s="69">
        <v>5743</v>
      </c>
      <c r="N86" s="69">
        <v>5983</v>
      </c>
      <c r="O86" s="69">
        <v>5964</v>
      </c>
      <c r="P86" s="69">
        <v>5760</v>
      </c>
      <c r="Q86" s="69">
        <v>5509</v>
      </c>
      <c r="R86" s="69">
        <v>6146</v>
      </c>
      <c r="S86" s="69">
        <v>6341</v>
      </c>
      <c r="T86" s="69">
        <v>6536</v>
      </c>
    </row>
    <row r="87" spans="1:20" customFormat="1" x14ac:dyDescent="0.25">
      <c r="A87" s="32" t="s">
        <v>17</v>
      </c>
      <c r="B87" s="69">
        <v>10007</v>
      </c>
      <c r="C87" s="69">
        <v>9851</v>
      </c>
      <c r="D87" s="69">
        <v>10743</v>
      </c>
      <c r="E87" s="69">
        <v>11620</v>
      </c>
      <c r="F87" s="69">
        <v>11984</v>
      </c>
      <c r="G87" s="69">
        <v>12120</v>
      </c>
      <c r="H87" s="69">
        <v>12749</v>
      </c>
      <c r="I87" s="69">
        <v>12475</v>
      </c>
      <c r="J87" s="69">
        <v>12664</v>
      </c>
      <c r="K87" s="69">
        <v>12483</v>
      </c>
      <c r="L87" s="69">
        <v>12601</v>
      </c>
      <c r="M87" s="69">
        <v>12718</v>
      </c>
      <c r="N87" s="69">
        <v>12828</v>
      </c>
      <c r="O87" s="69">
        <v>12620</v>
      </c>
      <c r="P87" s="69">
        <v>12437</v>
      </c>
      <c r="Q87" s="69">
        <v>11750</v>
      </c>
      <c r="R87" s="69">
        <v>13285</v>
      </c>
      <c r="S87" s="69">
        <v>13303</v>
      </c>
      <c r="T87" s="69">
        <v>14158</v>
      </c>
    </row>
    <row r="88" spans="1:20" customFormat="1" x14ac:dyDescent="0.25">
      <c r="A88" s="32" t="s">
        <v>18</v>
      </c>
      <c r="B88" s="69">
        <v>35576</v>
      </c>
      <c r="C88" s="69">
        <v>35678</v>
      </c>
      <c r="D88" s="69">
        <v>38691</v>
      </c>
      <c r="E88" s="69">
        <v>42226</v>
      </c>
      <c r="F88" s="69">
        <v>45285</v>
      </c>
      <c r="G88" s="69">
        <v>43921</v>
      </c>
      <c r="H88" s="69">
        <v>46609</v>
      </c>
      <c r="I88" s="69">
        <v>47098</v>
      </c>
      <c r="J88" s="69">
        <v>46744</v>
      </c>
      <c r="K88" s="69">
        <v>47402</v>
      </c>
      <c r="L88" s="69">
        <v>46248</v>
      </c>
      <c r="M88" s="69">
        <v>47261</v>
      </c>
      <c r="N88" s="69">
        <v>47890</v>
      </c>
      <c r="O88" s="69">
        <v>45586</v>
      </c>
      <c r="P88" s="69">
        <v>44395</v>
      </c>
      <c r="Q88" s="69">
        <v>42991</v>
      </c>
      <c r="R88" s="69">
        <v>46484</v>
      </c>
      <c r="S88" s="69">
        <v>45923</v>
      </c>
      <c r="T88" s="69">
        <v>47596</v>
      </c>
    </row>
    <row r="89" spans="1:20" customFormat="1" x14ac:dyDescent="0.25">
      <c r="A89" s="32" t="s">
        <v>69</v>
      </c>
      <c r="B89" s="69">
        <v>4472</v>
      </c>
      <c r="C89" s="69">
        <v>4462</v>
      </c>
      <c r="D89" s="69">
        <v>5159</v>
      </c>
      <c r="E89" s="69">
        <v>5212</v>
      </c>
      <c r="F89" s="69">
        <v>5600</v>
      </c>
      <c r="G89" s="69">
        <v>5447</v>
      </c>
      <c r="H89" s="69">
        <v>6082</v>
      </c>
      <c r="I89" s="69">
        <v>6133</v>
      </c>
      <c r="J89" s="69">
        <v>6330</v>
      </c>
      <c r="K89" s="69">
        <v>6283</v>
      </c>
      <c r="L89" s="69">
        <v>6403</v>
      </c>
      <c r="M89" s="69">
        <v>6071</v>
      </c>
      <c r="N89" s="69">
        <v>6151</v>
      </c>
      <c r="O89" s="69">
        <v>5983</v>
      </c>
      <c r="P89" s="69">
        <v>5560</v>
      </c>
      <c r="Q89" s="69">
        <v>5504</v>
      </c>
      <c r="R89" s="69">
        <v>6105</v>
      </c>
      <c r="S89" s="69">
        <v>6140</v>
      </c>
      <c r="T89" s="69">
        <v>6217</v>
      </c>
    </row>
    <row r="90" spans="1:20" customFormat="1" x14ac:dyDescent="0.25">
      <c r="A90" s="32" t="s">
        <v>19</v>
      </c>
      <c r="B90" s="69">
        <v>3835</v>
      </c>
      <c r="C90" s="69">
        <v>3941</v>
      </c>
      <c r="D90" s="69">
        <v>4627</v>
      </c>
      <c r="E90" s="69">
        <v>4778</v>
      </c>
      <c r="F90" s="69">
        <v>4989</v>
      </c>
      <c r="G90" s="69">
        <v>4948</v>
      </c>
      <c r="H90" s="69">
        <v>5574</v>
      </c>
      <c r="I90" s="69">
        <v>5519</v>
      </c>
      <c r="J90" s="69">
        <v>5719</v>
      </c>
      <c r="K90" s="69">
        <v>5933</v>
      </c>
      <c r="L90" s="69">
        <v>5820</v>
      </c>
      <c r="M90" s="69">
        <v>6181</v>
      </c>
      <c r="N90" s="69">
        <v>6401</v>
      </c>
      <c r="O90" s="69">
        <v>6646</v>
      </c>
      <c r="P90" s="69">
        <v>6391</v>
      </c>
      <c r="Q90" s="69">
        <v>6392</v>
      </c>
      <c r="R90" s="69">
        <v>7183</v>
      </c>
      <c r="S90" s="69">
        <v>7341</v>
      </c>
      <c r="T90" s="69">
        <v>7661</v>
      </c>
    </row>
    <row r="91" spans="1:20" customFormat="1" x14ac:dyDescent="0.25">
      <c r="A91" s="32" t="s">
        <v>41</v>
      </c>
      <c r="B91" s="69">
        <v>2184</v>
      </c>
      <c r="C91" s="69">
        <v>2071</v>
      </c>
      <c r="D91" s="69">
        <v>2391</v>
      </c>
      <c r="E91" s="69">
        <v>2623</v>
      </c>
      <c r="F91" s="69">
        <v>2928</v>
      </c>
      <c r="G91" s="69">
        <v>2954</v>
      </c>
      <c r="H91" s="69">
        <v>3226</v>
      </c>
      <c r="I91" s="69">
        <v>3160</v>
      </c>
      <c r="J91" s="69">
        <v>3284</v>
      </c>
      <c r="K91" s="69">
        <v>3176</v>
      </c>
      <c r="L91" s="69">
        <v>3364</v>
      </c>
      <c r="M91" s="69">
        <v>3200</v>
      </c>
      <c r="N91" s="69">
        <v>3319</v>
      </c>
      <c r="O91" s="69">
        <v>3261</v>
      </c>
      <c r="P91" s="69">
        <v>3225</v>
      </c>
      <c r="Q91" s="69">
        <v>3177</v>
      </c>
      <c r="R91" s="69">
        <v>3505</v>
      </c>
      <c r="S91" s="69">
        <v>3592</v>
      </c>
      <c r="T91" s="69">
        <v>3777</v>
      </c>
    </row>
    <row r="92" spans="1:20" customFormat="1" x14ac:dyDescent="0.25">
      <c r="A92" s="32" t="s">
        <v>24</v>
      </c>
      <c r="B92" s="69">
        <v>8464</v>
      </c>
      <c r="C92" s="69">
        <v>8911</v>
      </c>
      <c r="D92" s="69">
        <v>10297</v>
      </c>
      <c r="E92" s="69">
        <v>10991</v>
      </c>
      <c r="F92" s="69">
        <v>11346</v>
      </c>
      <c r="G92" s="69">
        <v>11345</v>
      </c>
      <c r="H92" s="69">
        <v>12170</v>
      </c>
      <c r="I92" s="69">
        <v>11694</v>
      </c>
      <c r="J92" s="69">
        <v>11587</v>
      </c>
      <c r="K92" s="69">
        <v>11352</v>
      </c>
      <c r="L92" s="69">
        <v>10971</v>
      </c>
      <c r="M92" s="69">
        <v>10755</v>
      </c>
      <c r="N92" s="69">
        <v>10656</v>
      </c>
      <c r="O92" s="69">
        <v>10475</v>
      </c>
      <c r="P92" s="69">
        <v>10468</v>
      </c>
      <c r="Q92" s="69">
        <v>9991</v>
      </c>
      <c r="R92" s="69">
        <v>11276</v>
      </c>
      <c r="S92" s="69">
        <v>11295</v>
      </c>
      <c r="T92" s="69">
        <v>11913</v>
      </c>
    </row>
    <row r="93" spans="1:20" customFormat="1" x14ac:dyDescent="0.25">
      <c r="A93" s="32" t="s">
        <v>26</v>
      </c>
      <c r="B93" s="69">
        <v>3946</v>
      </c>
      <c r="C93" s="69">
        <v>4227</v>
      </c>
      <c r="D93" s="69">
        <v>4829</v>
      </c>
      <c r="E93" s="69">
        <v>5228</v>
      </c>
      <c r="F93" s="69">
        <v>5273</v>
      </c>
      <c r="G93" s="69">
        <v>5819</v>
      </c>
      <c r="H93" s="69">
        <v>6207</v>
      </c>
      <c r="I93" s="69">
        <v>6192</v>
      </c>
      <c r="J93" s="69">
        <v>6222</v>
      </c>
      <c r="K93" s="69">
        <v>6392</v>
      </c>
      <c r="L93" s="69">
        <v>6379</v>
      </c>
      <c r="M93" s="69">
        <v>6392</v>
      </c>
      <c r="N93" s="69">
        <v>6509</v>
      </c>
      <c r="O93" s="69">
        <v>6383</v>
      </c>
      <c r="P93" s="69">
        <v>6231</v>
      </c>
      <c r="Q93" s="69">
        <v>6026</v>
      </c>
      <c r="R93" s="69">
        <v>6744</v>
      </c>
      <c r="S93" s="69">
        <v>6874</v>
      </c>
      <c r="T93" s="69">
        <v>6994</v>
      </c>
    </row>
    <row r="94" spans="1:20" customFormat="1" x14ac:dyDescent="0.25">
      <c r="A94" s="32" t="s">
        <v>20</v>
      </c>
      <c r="B94" s="69">
        <v>1542</v>
      </c>
      <c r="C94" s="69">
        <v>1604</v>
      </c>
      <c r="D94" s="69">
        <v>1760</v>
      </c>
      <c r="E94" s="69">
        <v>1936</v>
      </c>
      <c r="F94" s="69">
        <v>1959</v>
      </c>
      <c r="G94" s="69">
        <v>2041</v>
      </c>
      <c r="H94" s="69">
        <v>2258</v>
      </c>
      <c r="I94" s="69">
        <v>2133</v>
      </c>
      <c r="J94" s="69">
        <v>2257</v>
      </c>
      <c r="K94" s="69">
        <v>2182</v>
      </c>
      <c r="L94" s="69">
        <v>2264</v>
      </c>
      <c r="M94" s="69">
        <v>2397</v>
      </c>
      <c r="N94" s="69">
        <v>2568</v>
      </c>
      <c r="O94" s="69">
        <v>2471</v>
      </c>
      <c r="P94" s="69">
        <v>2323</v>
      </c>
      <c r="Q94" s="69">
        <v>2286</v>
      </c>
      <c r="R94" s="69">
        <v>2824</v>
      </c>
      <c r="S94" s="69">
        <v>2896</v>
      </c>
      <c r="T94" s="69">
        <v>3131</v>
      </c>
    </row>
    <row r="95" spans="1:20" customFormat="1" x14ac:dyDescent="0.25">
      <c r="A95" s="32" t="s">
        <v>21</v>
      </c>
      <c r="B95" s="69">
        <v>3613</v>
      </c>
      <c r="C95" s="69">
        <v>3980</v>
      </c>
      <c r="D95" s="69">
        <v>4465</v>
      </c>
      <c r="E95" s="69">
        <v>4666</v>
      </c>
      <c r="F95" s="69">
        <v>4946</v>
      </c>
      <c r="G95" s="69">
        <v>4580</v>
      </c>
      <c r="H95" s="69">
        <v>5319</v>
      </c>
      <c r="I95" s="69">
        <v>5629</v>
      </c>
      <c r="J95" s="69">
        <v>5778</v>
      </c>
      <c r="K95" s="69">
        <v>5984</v>
      </c>
      <c r="L95" s="69">
        <v>5681</v>
      </c>
      <c r="M95" s="69">
        <v>5787</v>
      </c>
      <c r="N95" s="69">
        <v>5932</v>
      </c>
      <c r="O95" s="69">
        <v>5739</v>
      </c>
      <c r="P95" s="69">
        <v>5294</v>
      </c>
      <c r="Q95" s="69">
        <v>5320</v>
      </c>
      <c r="R95" s="69">
        <v>6076</v>
      </c>
      <c r="S95" s="69">
        <v>6345</v>
      </c>
      <c r="T95" s="69">
        <v>6837</v>
      </c>
    </row>
    <row r="96" spans="1:20" customFormat="1" x14ac:dyDescent="0.25">
      <c r="A96" s="32" t="s">
        <v>22</v>
      </c>
      <c r="B96" s="69">
        <v>570</v>
      </c>
      <c r="C96" s="69">
        <v>591</v>
      </c>
      <c r="D96" s="69">
        <v>717</v>
      </c>
      <c r="E96" s="69">
        <v>664</v>
      </c>
      <c r="F96" s="69">
        <v>658</v>
      </c>
      <c r="G96" s="69">
        <v>659</v>
      </c>
      <c r="H96" s="69">
        <v>751</v>
      </c>
      <c r="I96" s="69">
        <v>721</v>
      </c>
      <c r="J96" s="69">
        <v>783</v>
      </c>
      <c r="K96" s="69">
        <v>801</v>
      </c>
      <c r="L96" s="69">
        <v>787</v>
      </c>
      <c r="M96" s="69">
        <v>781</v>
      </c>
      <c r="N96" s="69">
        <v>818</v>
      </c>
      <c r="O96" s="69">
        <v>906</v>
      </c>
      <c r="P96" s="69">
        <v>791</v>
      </c>
      <c r="Q96" s="69">
        <v>726</v>
      </c>
      <c r="R96" s="69">
        <v>768</v>
      </c>
      <c r="S96" s="69">
        <v>883</v>
      </c>
      <c r="T96" s="69">
        <v>854</v>
      </c>
    </row>
    <row r="97" spans="1:20" customFormat="1" x14ac:dyDescent="0.25">
      <c r="A97" s="32" t="s">
        <v>23</v>
      </c>
      <c r="B97" s="69">
        <v>1103</v>
      </c>
      <c r="C97" s="69">
        <v>1057</v>
      </c>
      <c r="D97" s="69">
        <v>1144</v>
      </c>
      <c r="E97" s="69">
        <v>1189</v>
      </c>
      <c r="F97" s="69">
        <v>1296</v>
      </c>
      <c r="G97" s="69">
        <v>1166</v>
      </c>
      <c r="H97" s="69">
        <v>1212</v>
      </c>
      <c r="I97" s="69">
        <v>1170</v>
      </c>
      <c r="J97" s="69">
        <v>1311</v>
      </c>
      <c r="K97" s="69">
        <v>1300</v>
      </c>
      <c r="L97" s="69">
        <v>1358</v>
      </c>
      <c r="M97" s="69">
        <v>1288</v>
      </c>
      <c r="N97" s="69">
        <v>1303</v>
      </c>
      <c r="O97" s="69">
        <v>1199</v>
      </c>
      <c r="P97" s="69">
        <v>1121</v>
      </c>
      <c r="Q97" s="69">
        <v>1103</v>
      </c>
      <c r="R97" s="69">
        <v>1228</v>
      </c>
      <c r="S97" s="69">
        <v>1287</v>
      </c>
      <c r="T97" s="69">
        <v>1346</v>
      </c>
    </row>
    <row r="98" spans="1:20" customFormat="1" x14ac:dyDescent="0.25">
      <c r="A98" s="25" t="s">
        <v>106</v>
      </c>
      <c r="B98" s="71">
        <v>87684</v>
      </c>
      <c r="C98" s="71">
        <v>89249</v>
      </c>
      <c r="D98" s="71">
        <v>98691</v>
      </c>
      <c r="E98" s="71">
        <v>105323</v>
      </c>
      <c r="F98" s="71">
        <v>111142</v>
      </c>
      <c r="G98" s="71">
        <v>110154</v>
      </c>
      <c r="H98" s="71">
        <v>117967</v>
      </c>
      <c r="I98" s="71">
        <v>118067</v>
      </c>
      <c r="J98" s="71">
        <v>118813</v>
      </c>
      <c r="K98" s="71">
        <v>119731</v>
      </c>
      <c r="L98" s="71">
        <v>118447</v>
      </c>
      <c r="M98" s="71">
        <v>120014</v>
      </c>
      <c r="N98" s="71">
        <v>122028</v>
      </c>
      <c r="O98" s="71">
        <v>118635</v>
      </c>
      <c r="P98" s="71">
        <v>115211</v>
      </c>
      <c r="Q98" s="71">
        <v>111541</v>
      </c>
      <c r="R98" s="71">
        <v>123145</v>
      </c>
      <c r="S98" s="71">
        <v>124208</v>
      </c>
      <c r="T98" s="71">
        <v>129872</v>
      </c>
    </row>
    <row r="99" spans="1:20" customFormat="1" x14ac:dyDescent="0.25">
      <c r="P99" s="3"/>
    </row>
    <row r="100" spans="1:20" customFormat="1" x14ac:dyDescent="0.25">
      <c r="P100" s="3"/>
    </row>
    <row r="101" spans="1:20" customFormat="1" ht="15.75" x14ac:dyDescent="0.25">
      <c r="A101" s="12" t="s">
        <v>165</v>
      </c>
      <c r="B101" s="12"/>
      <c r="C101" s="12"/>
      <c r="D101" s="12"/>
      <c r="E101" s="12"/>
      <c r="F101" s="12"/>
      <c r="G101" s="12"/>
      <c r="H101" s="12"/>
      <c r="P101" s="3"/>
    </row>
    <row r="102" spans="1:20" customFormat="1" x14ac:dyDescent="0.25">
      <c r="A102" s="24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  <c r="R102" s="1">
        <v>2022</v>
      </c>
      <c r="S102" s="1">
        <v>2023</v>
      </c>
      <c r="T102" s="1">
        <v>2024</v>
      </c>
    </row>
    <row r="103" spans="1:20" customFormat="1" x14ac:dyDescent="0.25">
      <c r="A103" s="32" t="s">
        <v>12</v>
      </c>
      <c r="B103" s="69">
        <v>1164</v>
      </c>
      <c r="C103" s="69">
        <v>1167</v>
      </c>
      <c r="D103" s="69">
        <v>1109</v>
      </c>
      <c r="E103" s="69">
        <v>1197</v>
      </c>
      <c r="F103" s="69">
        <v>1347</v>
      </c>
      <c r="G103" s="69">
        <v>1306</v>
      </c>
      <c r="H103" s="69">
        <v>1351</v>
      </c>
      <c r="I103" s="69">
        <v>1354</v>
      </c>
      <c r="J103" s="69">
        <v>1414</v>
      </c>
      <c r="K103" s="69">
        <v>1384</v>
      </c>
      <c r="L103" s="69">
        <v>1427</v>
      </c>
      <c r="M103" s="69">
        <v>1464</v>
      </c>
      <c r="N103" s="69">
        <v>1370</v>
      </c>
      <c r="O103" s="69">
        <v>1445</v>
      </c>
      <c r="P103" s="69">
        <v>1336</v>
      </c>
      <c r="Q103" s="69">
        <v>1327</v>
      </c>
      <c r="R103" s="69">
        <v>1315</v>
      </c>
      <c r="S103" s="69">
        <v>1339</v>
      </c>
      <c r="T103" s="69">
        <v>1398</v>
      </c>
    </row>
    <row r="104" spans="1:20" customFormat="1" x14ac:dyDescent="0.25">
      <c r="A104" s="32" t="s">
        <v>13</v>
      </c>
      <c r="B104" s="69">
        <v>1277</v>
      </c>
      <c r="C104" s="69">
        <v>1235</v>
      </c>
      <c r="D104" s="69">
        <v>1416</v>
      </c>
      <c r="E104" s="69">
        <v>1375</v>
      </c>
      <c r="F104" s="69">
        <v>1459</v>
      </c>
      <c r="G104" s="69">
        <v>1439</v>
      </c>
      <c r="H104" s="69">
        <v>1543</v>
      </c>
      <c r="I104" s="69">
        <v>1452</v>
      </c>
      <c r="J104" s="69">
        <v>1523</v>
      </c>
      <c r="K104" s="69">
        <v>1473</v>
      </c>
      <c r="L104" s="69">
        <v>1446</v>
      </c>
      <c r="M104" s="69">
        <v>1494</v>
      </c>
      <c r="N104" s="69">
        <v>1593</v>
      </c>
      <c r="O104" s="69">
        <v>1407</v>
      </c>
      <c r="P104" s="69">
        <v>1422</v>
      </c>
      <c r="Q104" s="69">
        <v>1369</v>
      </c>
      <c r="R104" s="69">
        <v>1456</v>
      </c>
      <c r="S104" s="69">
        <v>1451</v>
      </c>
      <c r="T104" s="69">
        <v>1580</v>
      </c>
    </row>
    <row r="105" spans="1:20" customFormat="1" x14ac:dyDescent="0.25">
      <c r="A105" s="32" t="s">
        <v>14</v>
      </c>
      <c r="B105" s="69">
        <v>2639</v>
      </c>
      <c r="C105" s="69">
        <v>2750</v>
      </c>
      <c r="D105" s="69">
        <v>2948</v>
      </c>
      <c r="E105" s="69">
        <v>2877</v>
      </c>
      <c r="F105" s="69">
        <v>2966</v>
      </c>
      <c r="G105" s="69">
        <v>2960</v>
      </c>
      <c r="H105" s="69">
        <v>3272</v>
      </c>
      <c r="I105" s="69">
        <v>3373</v>
      </c>
      <c r="J105" s="69">
        <v>3392</v>
      </c>
      <c r="K105" s="69">
        <v>3486</v>
      </c>
      <c r="L105" s="69">
        <v>3326</v>
      </c>
      <c r="M105" s="69">
        <v>3335</v>
      </c>
      <c r="N105" s="69">
        <v>3389</v>
      </c>
      <c r="O105" s="69">
        <v>3211</v>
      </c>
      <c r="P105" s="69">
        <v>3190</v>
      </c>
      <c r="Q105" s="69">
        <v>2913</v>
      </c>
      <c r="R105" s="69">
        <v>3056</v>
      </c>
      <c r="S105" s="69">
        <v>3097</v>
      </c>
      <c r="T105" s="69">
        <v>3270</v>
      </c>
    </row>
    <row r="106" spans="1:20" customFormat="1" x14ac:dyDescent="0.25">
      <c r="A106" s="32" t="s">
        <v>15</v>
      </c>
      <c r="B106" s="69">
        <v>1104</v>
      </c>
      <c r="C106" s="69">
        <v>1218</v>
      </c>
      <c r="D106" s="69">
        <v>1236</v>
      </c>
      <c r="E106" s="69">
        <v>1272</v>
      </c>
      <c r="F106" s="69">
        <v>1247</v>
      </c>
      <c r="G106" s="69">
        <v>1172</v>
      </c>
      <c r="H106" s="69">
        <v>1221</v>
      </c>
      <c r="I106" s="69">
        <v>1391</v>
      </c>
      <c r="J106" s="69">
        <v>1274</v>
      </c>
      <c r="K106" s="69">
        <v>1175</v>
      </c>
      <c r="L106" s="69">
        <v>1259</v>
      </c>
      <c r="M106" s="69">
        <v>1291</v>
      </c>
      <c r="N106" s="69">
        <v>1355</v>
      </c>
      <c r="O106" s="69">
        <v>1273</v>
      </c>
      <c r="P106" s="69">
        <v>1325</v>
      </c>
      <c r="Q106" s="69">
        <v>1273</v>
      </c>
      <c r="R106" s="69">
        <v>1362</v>
      </c>
      <c r="S106" s="69">
        <v>1393</v>
      </c>
      <c r="T106" s="69">
        <v>1485</v>
      </c>
    </row>
    <row r="107" spans="1:20" customFormat="1" x14ac:dyDescent="0.25">
      <c r="A107" s="32" t="s">
        <v>16</v>
      </c>
      <c r="B107" s="69">
        <v>3537</v>
      </c>
      <c r="C107" s="69">
        <v>3816</v>
      </c>
      <c r="D107" s="69">
        <v>4106</v>
      </c>
      <c r="E107" s="69">
        <v>4185</v>
      </c>
      <c r="F107" s="69">
        <v>4306</v>
      </c>
      <c r="G107" s="69">
        <v>4630</v>
      </c>
      <c r="H107" s="69">
        <v>4433</v>
      </c>
      <c r="I107" s="69">
        <v>4427</v>
      </c>
      <c r="J107" s="69">
        <v>4298</v>
      </c>
      <c r="K107" s="69">
        <v>4409</v>
      </c>
      <c r="L107" s="69">
        <v>4347</v>
      </c>
      <c r="M107" s="69">
        <v>4383</v>
      </c>
      <c r="N107" s="69">
        <v>4566</v>
      </c>
      <c r="O107" s="69">
        <v>4549</v>
      </c>
      <c r="P107" s="69">
        <v>4433</v>
      </c>
      <c r="Q107" s="69">
        <v>4253</v>
      </c>
      <c r="R107" s="69">
        <v>4672</v>
      </c>
      <c r="S107" s="69">
        <v>4786</v>
      </c>
      <c r="T107" s="69">
        <v>4935</v>
      </c>
    </row>
    <row r="108" spans="1:20" customFormat="1" x14ac:dyDescent="0.25">
      <c r="A108" s="32" t="s">
        <v>17</v>
      </c>
      <c r="B108" s="69">
        <v>8590</v>
      </c>
      <c r="C108" s="69">
        <v>8477</v>
      </c>
      <c r="D108" s="69">
        <v>9051</v>
      </c>
      <c r="E108" s="69">
        <v>9664</v>
      </c>
      <c r="F108" s="69">
        <v>9944</v>
      </c>
      <c r="G108" s="69">
        <v>10003</v>
      </c>
      <c r="H108" s="69">
        <v>10370</v>
      </c>
      <c r="I108" s="69">
        <v>10096</v>
      </c>
      <c r="J108" s="69">
        <v>10308</v>
      </c>
      <c r="K108" s="69">
        <v>10010</v>
      </c>
      <c r="L108" s="69">
        <v>9929</v>
      </c>
      <c r="M108" s="69">
        <v>9922</v>
      </c>
      <c r="N108" s="69">
        <v>10257</v>
      </c>
      <c r="O108" s="69">
        <v>9987</v>
      </c>
      <c r="P108" s="69">
        <v>9815</v>
      </c>
      <c r="Q108" s="69">
        <v>9275</v>
      </c>
      <c r="R108" s="69">
        <v>10329</v>
      </c>
      <c r="S108" s="69">
        <v>10338</v>
      </c>
      <c r="T108" s="69">
        <v>11188</v>
      </c>
    </row>
    <row r="109" spans="1:20" customFormat="1" x14ac:dyDescent="0.25">
      <c r="A109" s="32" t="s">
        <v>18</v>
      </c>
      <c r="B109" s="69">
        <v>29134</v>
      </c>
      <c r="C109" s="69">
        <v>29364</v>
      </c>
      <c r="D109" s="69">
        <v>31448</v>
      </c>
      <c r="E109" s="69">
        <v>34118</v>
      </c>
      <c r="F109" s="69">
        <v>35624</v>
      </c>
      <c r="G109" s="69">
        <v>34269</v>
      </c>
      <c r="H109" s="69">
        <v>35765</v>
      </c>
      <c r="I109" s="69">
        <v>36332</v>
      </c>
      <c r="J109" s="69">
        <v>37859</v>
      </c>
      <c r="K109" s="69">
        <v>36302</v>
      </c>
      <c r="L109" s="69">
        <v>34920</v>
      </c>
      <c r="M109" s="69">
        <v>35481</v>
      </c>
      <c r="N109" s="69">
        <v>35942</v>
      </c>
      <c r="O109" s="69">
        <v>34413</v>
      </c>
      <c r="P109" s="69">
        <v>33915</v>
      </c>
      <c r="Q109" s="69">
        <v>32581</v>
      </c>
      <c r="R109" s="69">
        <v>34606</v>
      </c>
      <c r="S109" s="69">
        <v>33802</v>
      </c>
      <c r="T109" s="69">
        <v>34939</v>
      </c>
    </row>
    <row r="110" spans="1:20" customFormat="1" x14ac:dyDescent="0.25">
      <c r="A110" s="32" t="s">
        <v>69</v>
      </c>
      <c r="B110" s="69">
        <v>3849</v>
      </c>
      <c r="C110" s="69">
        <v>3801</v>
      </c>
      <c r="D110" s="69">
        <v>4348</v>
      </c>
      <c r="E110" s="69">
        <v>4219</v>
      </c>
      <c r="F110" s="69">
        <v>4422</v>
      </c>
      <c r="G110" s="69">
        <v>4317</v>
      </c>
      <c r="H110" s="69">
        <v>4661</v>
      </c>
      <c r="I110" s="69">
        <v>4678</v>
      </c>
      <c r="J110" s="69">
        <v>4814</v>
      </c>
      <c r="K110" s="69">
        <v>4664</v>
      </c>
      <c r="L110" s="69">
        <v>4582</v>
      </c>
      <c r="M110" s="69">
        <v>4284</v>
      </c>
      <c r="N110" s="69">
        <v>4304</v>
      </c>
      <c r="O110" s="69">
        <v>4262</v>
      </c>
      <c r="P110" s="69">
        <v>3942</v>
      </c>
      <c r="Q110" s="69">
        <v>3786</v>
      </c>
      <c r="R110" s="69">
        <v>4102</v>
      </c>
      <c r="S110" s="69">
        <v>4053</v>
      </c>
      <c r="T110" s="69">
        <v>4234</v>
      </c>
    </row>
    <row r="111" spans="1:20" customFormat="1" x14ac:dyDescent="0.25">
      <c r="A111" s="32" t="s">
        <v>19</v>
      </c>
      <c r="B111" s="69">
        <v>3224</v>
      </c>
      <c r="C111" s="69">
        <v>3269</v>
      </c>
      <c r="D111" s="69">
        <v>3594</v>
      </c>
      <c r="E111" s="69">
        <v>3729</v>
      </c>
      <c r="F111" s="69">
        <v>3809</v>
      </c>
      <c r="G111" s="69">
        <v>3767</v>
      </c>
      <c r="H111" s="69">
        <v>4114</v>
      </c>
      <c r="I111" s="69">
        <v>4125</v>
      </c>
      <c r="J111" s="69">
        <v>4144</v>
      </c>
      <c r="K111" s="69">
        <v>4226</v>
      </c>
      <c r="L111" s="69">
        <v>4001</v>
      </c>
      <c r="M111" s="69">
        <v>4206</v>
      </c>
      <c r="N111" s="69">
        <v>4348</v>
      </c>
      <c r="O111" s="69">
        <v>4491</v>
      </c>
      <c r="P111" s="69">
        <v>4317</v>
      </c>
      <c r="Q111" s="69">
        <v>4307</v>
      </c>
      <c r="R111" s="69">
        <v>4711</v>
      </c>
      <c r="S111" s="69">
        <v>4716</v>
      </c>
      <c r="T111" s="69">
        <v>4901</v>
      </c>
    </row>
    <row r="112" spans="1:20" customFormat="1" x14ac:dyDescent="0.25">
      <c r="A112" s="32" t="s">
        <v>41</v>
      </c>
      <c r="B112" s="69">
        <v>1737</v>
      </c>
      <c r="C112" s="69">
        <v>1666</v>
      </c>
      <c r="D112" s="69">
        <v>1787</v>
      </c>
      <c r="E112" s="69">
        <v>1854</v>
      </c>
      <c r="F112" s="69">
        <v>2115</v>
      </c>
      <c r="G112" s="69">
        <v>2039</v>
      </c>
      <c r="H112" s="69">
        <v>2139</v>
      </c>
      <c r="I112" s="69">
        <v>2024</v>
      </c>
      <c r="J112" s="69">
        <v>2405</v>
      </c>
      <c r="K112" s="69">
        <v>2123</v>
      </c>
      <c r="L112" s="69">
        <v>2246</v>
      </c>
      <c r="M112" s="69">
        <v>2209</v>
      </c>
      <c r="N112" s="69">
        <v>2339</v>
      </c>
      <c r="O112" s="69">
        <v>2371</v>
      </c>
      <c r="P112" s="69">
        <v>2372</v>
      </c>
      <c r="Q112" s="69">
        <v>2313</v>
      </c>
      <c r="R112" s="69">
        <v>2501</v>
      </c>
      <c r="S112" s="69">
        <v>2548</v>
      </c>
      <c r="T112" s="69">
        <v>2650</v>
      </c>
    </row>
    <row r="113" spans="1:20" customFormat="1" x14ac:dyDescent="0.25">
      <c r="A113" s="32" t="s">
        <v>24</v>
      </c>
      <c r="B113" s="69">
        <v>6807</v>
      </c>
      <c r="C113" s="69">
        <v>7048</v>
      </c>
      <c r="D113" s="69">
        <v>8156</v>
      </c>
      <c r="E113" s="69">
        <v>8629</v>
      </c>
      <c r="F113" s="69">
        <v>8822</v>
      </c>
      <c r="G113" s="69">
        <v>8758</v>
      </c>
      <c r="H113" s="69">
        <v>9127</v>
      </c>
      <c r="I113" s="69">
        <v>8744</v>
      </c>
      <c r="J113" s="69">
        <v>9039</v>
      </c>
      <c r="K113" s="69">
        <v>8379</v>
      </c>
      <c r="L113" s="69">
        <v>8041</v>
      </c>
      <c r="M113" s="69">
        <v>7964</v>
      </c>
      <c r="N113" s="69">
        <v>7884</v>
      </c>
      <c r="O113" s="69">
        <v>7758</v>
      </c>
      <c r="P113" s="69">
        <v>7866</v>
      </c>
      <c r="Q113" s="69">
        <v>7566</v>
      </c>
      <c r="R113" s="69">
        <v>8308</v>
      </c>
      <c r="S113" s="69">
        <v>8242</v>
      </c>
      <c r="T113" s="69">
        <v>8694</v>
      </c>
    </row>
    <row r="114" spans="1:20" customFormat="1" x14ac:dyDescent="0.25">
      <c r="A114" s="32" t="s">
        <v>26</v>
      </c>
      <c r="B114" s="69">
        <v>3253</v>
      </c>
      <c r="C114" s="69">
        <v>3462</v>
      </c>
      <c r="D114" s="69">
        <v>3796</v>
      </c>
      <c r="E114" s="69">
        <v>4097</v>
      </c>
      <c r="F114" s="69">
        <v>4140</v>
      </c>
      <c r="G114" s="69">
        <v>4478</v>
      </c>
      <c r="H114" s="69">
        <v>4666</v>
      </c>
      <c r="I114" s="69">
        <v>4487</v>
      </c>
      <c r="J114" s="69">
        <v>4976</v>
      </c>
      <c r="K114" s="69">
        <v>4743</v>
      </c>
      <c r="L114" s="69">
        <v>4649</v>
      </c>
      <c r="M114" s="69">
        <v>4644</v>
      </c>
      <c r="N114" s="69">
        <v>4737</v>
      </c>
      <c r="O114" s="69">
        <v>4650</v>
      </c>
      <c r="P114" s="69">
        <v>4635</v>
      </c>
      <c r="Q114" s="69">
        <v>4349</v>
      </c>
      <c r="R114" s="69">
        <v>4689</v>
      </c>
      <c r="S114" s="69">
        <v>4653</v>
      </c>
      <c r="T114" s="69">
        <v>4711</v>
      </c>
    </row>
    <row r="115" spans="1:20" customFormat="1" x14ac:dyDescent="0.25">
      <c r="A115" s="32" t="s">
        <v>20</v>
      </c>
      <c r="B115" s="69">
        <v>1308</v>
      </c>
      <c r="C115" s="69">
        <v>1369</v>
      </c>
      <c r="D115" s="69">
        <v>1518</v>
      </c>
      <c r="E115" s="69">
        <v>1618</v>
      </c>
      <c r="F115" s="69">
        <v>1602</v>
      </c>
      <c r="G115" s="69">
        <v>1640</v>
      </c>
      <c r="H115" s="69">
        <v>1764</v>
      </c>
      <c r="I115" s="69">
        <v>1642</v>
      </c>
      <c r="J115" s="69">
        <v>1755</v>
      </c>
      <c r="K115" s="69">
        <v>1685</v>
      </c>
      <c r="L115" s="69">
        <v>1649</v>
      </c>
      <c r="M115" s="69">
        <v>1751</v>
      </c>
      <c r="N115" s="69">
        <v>1822</v>
      </c>
      <c r="O115" s="69">
        <v>1790</v>
      </c>
      <c r="P115" s="69">
        <v>1696</v>
      </c>
      <c r="Q115" s="69">
        <v>1591</v>
      </c>
      <c r="R115" s="69">
        <v>1935</v>
      </c>
      <c r="S115" s="69">
        <v>2007</v>
      </c>
      <c r="T115" s="69">
        <v>2209</v>
      </c>
    </row>
    <row r="116" spans="1:20" customFormat="1" x14ac:dyDescent="0.25">
      <c r="A116" s="32" t="s">
        <v>21</v>
      </c>
      <c r="B116" s="69">
        <v>2873</v>
      </c>
      <c r="C116" s="69">
        <v>3080</v>
      </c>
      <c r="D116" s="69">
        <v>3496</v>
      </c>
      <c r="E116" s="69">
        <v>3617</v>
      </c>
      <c r="F116" s="69">
        <v>3811</v>
      </c>
      <c r="G116" s="69">
        <v>3525</v>
      </c>
      <c r="H116" s="69">
        <v>4033</v>
      </c>
      <c r="I116" s="69">
        <v>4164</v>
      </c>
      <c r="J116" s="69">
        <v>4364</v>
      </c>
      <c r="K116" s="69">
        <v>4285</v>
      </c>
      <c r="L116" s="69">
        <v>4059</v>
      </c>
      <c r="M116" s="69">
        <v>4064</v>
      </c>
      <c r="N116" s="69">
        <v>4156</v>
      </c>
      <c r="O116" s="69">
        <v>3921</v>
      </c>
      <c r="P116" s="69">
        <v>3787</v>
      </c>
      <c r="Q116" s="69">
        <v>3677</v>
      </c>
      <c r="R116" s="69">
        <v>4131</v>
      </c>
      <c r="S116" s="69">
        <v>4355</v>
      </c>
      <c r="T116" s="69">
        <v>4612</v>
      </c>
    </row>
    <row r="117" spans="1:20" customFormat="1" x14ac:dyDescent="0.25">
      <c r="A117" s="32" t="s">
        <v>22</v>
      </c>
      <c r="B117" s="69">
        <v>499</v>
      </c>
      <c r="C117" s="69">
        <v>524</v>
      </c>
      <c r="D117" s="69">
        <v>618</v>
      </c>
      <c r="E117" s="69">
        <v>569</v>
      </c>
      <c r="F117" s="69">
        <v>557</v>
      </c>
      <c r="G117" s="69">
        <v>569</v>
      </c>
      <c r="H117" s="69">
        <v>619</v>
      </c>
      <c r="I117" s="69">
        <v>637</v>
      </c>
      <c r="J117" s="69">
        <v>655</v>
      </c>
      <c r="K117" s="69">
        <v>684</v>
      </c>
      <c r="L117" s="69">
        <v>690</v>
      </c>
      <c r="M117" s="69">
        <v>659</v>
      </c>
      <c r="N117" s="69">
        <v>677</v>
      </c>
      <c r="O117" s="69">
        <v>760</v>
      </c>
      <c r="P117" s="69">
        <v>656</v>
      </c>
      <c r="Q117" s="69">
        <v>615</v>
      </c>
      <c r="R117" s="69">
        <v>626</v>
      </c>
      <c r="S117" s="69">
        <v>737</v>
      </c>
      <c r="T117" s="69">
        <v>674</v>
      </c>
    </row>
    <row r="118" spans="1:20" customFormat="1" x14ac:dyDescent="0.25">
      <c r="A118" s="32" t="s">
        <v>23</v>
      </c>
      <c r="B118" s="69">
        <v>897</v>
      </c>
      <c r="C118" s="69">
        <v>875</v>
      </c>
      <c r="D118" s="69">
        <v>892</v>
      </c>
      <c r="E118" s="69">
        <v>919</v>
      </c>
      <c r="F118" s="69">
        <v>998</v>
      </c>
      <c r="G118" s="69">
        <v>921</v>
      </c>
      <c r="H118" s="69">
        <v>913</v>
      </c>
      <c r="I118" s="69">
        <v>889</v>
      </c>
      <c r="J118" s="69">
        <v>949</v>
      </c>
      <c r="K118" s="69">
        <v>943</v>
      </c>
      <c r="L118" s="69">
        <v>996</v>
      </c>
      <c r="M118" s="69">
        <v>899</v>
      </c>
      <c r="N118" s="69">
        <v>895</v>
      </c>
      <c r="O118" s="69">
        <v>847</v>
      </c>
      <c r="P118" s="69">
        <v>814</v>
      </c>
      <c r="Q118" s="69">
        <v>814</v>
      </c>
      <c r="R118" s="69">
        <v>893</v>
      </c>
      <c r="S118" s="69">
        <v>874</v>
      </c>
      <c r="T118" s="69">
        <v>1016</v>
      </c>
    </row>
    <row r="119" spans="1:20" customFormat="1" x14ac:dyDescent="0.25">
      <c r="A119" s="25" t="s">
        <v>104</v>
      </c>
      <c r="B119" s="108">
        <v>71892</v>
      </c>
      <c r="C119" s="108">
        <v>73121</v>
      </c>
      <c r="D119" s="108">
        <v>79519</v>
      </c>
      <c r="E119" s="108">
        <v>83939</v>
      </c>
      <c r="F119" s="108">
        <v>87169</v>
      </c>
      <c r="G119" s="108">
        <v>85793</v>
      </c>
      <c r="H119" s="108">
        <v>89991</v>
      </c>
      <c r="I119" s="108">
        <v>89815</v>
      </c>
      <c r="J119" s="108">
        <v>93169</v>
      </c>
      <c r="K119" s="108">
        <v>89971</v>
      </c>
      <c r="L119" s="108">
        <v>87567</v>
      </c>
      <c r="M119" s="108">
        <v>88050</v>
      </c>
      <c r="N119" s="108">
        <v>89634</v>
      </c>
      <c r="O119" s="115">
        <v>87135</v>
      </c>
      <c r="P119" s="115">
        <v>85521</v>
      </c>
      <c r="Q119" s="115">
        <v>82009</v>
      </c>
      <c r="R119" s="115">
        <v>88692</v>
      </c>
      <c r="S119" s="115">
        <v>88391</v>
      </c>
      <c r="T119" s="115">
        <v>92496</v>
      </c>
    </row>
    <row r="120" spans="1:20" customFormat="1" x14ac:dyDescent="0.25">
      <c r="P120" s="3"/>
      <c r="T120" s="54"/>
    </row>
    <row r="121" spans="1:20" customFormat="1" x14ac:dyDescent="0.25">
      <c r="P121" s="3"/>
    </row>
    <row r="122" spans="1:20" customFormat="1" ht="15.75" x14ac:dyDescent="0.25">
      <c r="A122" s="12" t="s">
        <v>166</v>
      </c>
      <c r="B122" s="12"/>
      <c r="C122" s="12"/>
      <c r="D122" s="12"/>
      <c r="E122" s="12"/>
      <c r="F122" s="12"/>
      <c r="G122" s="12"/>
      <c r="H122" s="12"/>
      <c r="I122" s="3"/>
      <c r="J122" s="3"/>
      <c r="K122" s="3"/>
      <c r="L122" s="3"/>
      <c r="M122" s="48"/>
      <c r="N122" s="48"/>
      <c r="O122" s="3"/>
      <c r="P122" s="3"/>
    </row>
    <row r="123" spans="1:20" customFormat="1" x14ac:dyDescent="0.25">
      <c r="A123" s="24" t="s">
        <v>4</v>
      </c>
      <c r="B123" s="1">
        <v>2006</v>
      </c>
      <c r="C123" s="1">
        <v>2007</v>
      </c>
      <c r="D123" s="1">
        <v>2008</v>
      </c>
      <c r="E123" s="1">
        <v>2009</v>
      </c>
      <c r="F123" s="1">
        <v>2010</v>
      </c>
      <c r="G123" s="1">
        <v>2011</v>
      </c>
      <c r="H123" s="1">
        <v>2012</v>
      </c>
      <c r="I123" s="1">
        <v>2013</v>
      </c>
      <c r="J123" s="1">
        <v>2014</v>
      </c>
      <c r="K123" s="1">
        <v>2015</v>
      </c>
      <c r="L123" s="1">
        <v>2016</v>
      </c>
      <c r="M123" s="1">
        <v>2017</v>
      </c>
      <c r="N123" s="1">
        <v>2018</v>
      </c>
      <c r="O123" s="1">
        <v>2019</v>
      </c>
      <c r="P123" s="1">
        <v>2020</v>
      </c>
      <c r="Q123" s="1">
        <v>2021</v>
      </c>
      <c r="R123" s="1">
        <v>2022</v>
      </c>
      <c r="S123" s="1">
        <v>2023</v>
      </c>
      <c r="T123" s="1">
        <v>2024</v>
      </c>
    </row>
    <row r="124" spans="1:20" customFormat="1" x14ac:dyDescent="0.25">
      <c r="A124" s="32" t="s">
        <v>12</v>
      </c>
      <c r="B124" s="69">
        <v>237</v>
      </c>
      <c r="C124" s="69">
        <v>237</v>
      </c>
      <c r="D124" s="69">
        <v>252</v>
      </c>
      <c r="E124" s="69">
        <v>291</v>
      </c>
      <c r="F124" s="69">
        <v>334</v>
      </c>
      <c r="G124" s="69">
        <v>364</v>
      </c>
      <c r="H124" s="69">
        <v>399</v>
      </c>
      <c r="I124" s="69">
        <v>437</v>
      </c>
      <c r="J124" s="69">
        <v>466</v>
      </c>
      <c r="K124" s="69">
        <v>488</v>
      </c>
      <c r="L124" s="69">
        <v>460</v>
      </c>
      <c r="M124" s="69">
        <v>499</v>
      </c>
      <c r="N124" s="69">
        <v>493</v>
      </c>
      <c r="O124" s="69">
        <v>499</v>
      </c>
      <c r="P124" s="69">
        <v>421</v>
      </c>
      <c r="Q124" s="69">
        <v>420</v>
      </c>
      <c r="R124" s="69">
        <v>545</v>
      </c>
      <c r="S124" s="69">
        <v>537</v>
      </c>
      <c r="T124" s="69">
        <v>622</v>
      </c>
    </row>
    <row r="125" spans="1:20" customFormat="1" x14ac:dyDescent="0.25">
      <c r="A125" s="32" t="s">
        <v>13</v>
      </c>
      <c r="B125" s="69">
        <v>370</v>
      </c>
      <c r="C125" s="69">
        <v>374</v>
      </c>
      <c r="D125" s="69">
        <v>419</v>
      </c>
      <c r="E125" s="69">
        <v>526</v>
      </c>
      <c r="F125" s="69">
        <v>549</v>
      </c>
      <c r="G125" s="69">
        <v>576</v>
      </c>
      <c r="H125" s="69">
        <v>599</v>
      </c>
      <c r="I125" s="69">
        <v>696</v>
      </c>
      <c r="J125" s="69">
        <v>683</v>
      </c>
      <c r="K125" s="69">
        <v>671</v>
      </c>
      <c r="L125" s="69">
        <v>643</v>
      </c>
      <c r="M125" s="69">
        <v>764</v>
      </c>
      <c r="N125" s="69">
        <v>797</v>
      </c>
      <c r="O125" s="69">
        <v>899</v>
      </c>
      <c r="P125" s="69">
        <v>856</v>
      </c>
      <c r="Q125" s="69">
        <v>875</v>
      </c>
      <c r="R125" s="69">
        <v>1053</v>
      </c>
      <c r="S125" s="69">
        <v>1168</v>
      </c>
      <c r="T125" s="69">
        <v>1260</v>
      </c>
    </row>
    <row r="126" spans="1:20" customFormat="1" x14ac:dyDescent="0.25">
      <c r="A126" s="32" t="s">
        <v>14</v>
      </c>
      <c r="B126" s="69">
        <v>727</v>
      </c>
      <c r="C126" s="69">
        <v>716</v>
      </c>
      <c r="D126" s="69">
        <v>811</v>
      </c>
      <c r="E126" s="69">
        <v>836</v>
      </c>
      <c r="F126" s="69">
        <v>961</v>
      </c>
      <c r="G126" s="69">
        <v>996</v>
      </c>
      <c r="H126" s="69">
        <v>1170</v>
      </c>
      <c r="I126" s="69">
        <v>1050</v>
      </c>
      <c r="J126" s="69">
        <v>1099</v>
      </c>
      <c r="K126" s="69">
        <v>1202</v>
      </c>
      <c r="L126" s="69">
        <v>1355</v>
      </c>
      <c r="M126" s="69">
        <v>1452</v>
      </c>
      <c r="N126" s="69">
        <v>1511</v>
      </c>
      <c r="O126" s="69">
        <v>1596</v>
      </c>
      <c r="P126" s="69">
        <v>1670</v>
      </c>
      <c r="Q126" s="69">
        <v>1589</v>
      </c>
      <c r="R126" s="69">
        <v>1672</v>
      </c>
      <c r="S126" s="69">
        <v>1823</v>
      </c>
      <c r="T126" s="69">
        <v>1971</v>
      </c>
    </row>
    <row r="127" spans="1:20" customFormat="1" x14ac:dyDescent="0.25">
      <c r="A127" s="32" t="s">
        <v>15</v>
      </c>
      <c r="B127" s="69">
        <v>892</v>
      </c>
      <c r="C127" s="69">
        <v>950</v>
      </c>
      <c r="D127" s="69">
        <v>957</v>
      </c>
      <c r="E127" s="69">
        <v>978</v>
      </c>
      <c r="F127" s="69">
        <v>985</v>
      </c>
      <c r="G127" s="69">
        <v>963</v>
      </c>
      <c r="H127" s="69">
        <v>1016</v>
      </c>
      <c r="I127" s="69">
        <v>1040</v>
      </c>
      <c r="J127" s="69">
        <v>1023</v>
      </c>
      <c r="K127" s="69">
        <v>1011</v>
      </c>
      <c r="L127" s="69">
        <v>1039</v>
      </c>
      <c r="M127" s="69">
        <v>1141</v>
      </c>
      <c r="N127" s="69">
        <v>1162</v>
      </c>
      <c r="O127" s="69">
        <v>1072</v>
      </c>
      <c r="P127" s="69">
        <v>995</v>
      </c>
      <c r="Q127" s="69">
        <v>1000</v>
      </c>
      <c r="R127" s="69">
        <v>1062</v>
      </c>
      <c r="S127" s="69">
        <v>1180</v>
      </c>
      <c r="T127" s="69">
        <v>1266</v>
      </c>
    </row>
    <row r="128" spans="1:20" customFormat="1" x14ac:dyDescent="0.25">
      <c r="A128" s="32" t="s">
        <v>16</v>
      </c>
      <c r="B128" s="69">
        <v>425</v>
      </c>
      <c r="C128" s="69">
        <v>413</v>
      </c>
      <c r="D128" s="69">
        <v>614</v>
      </c>
      <c r="E128" s="69">
        <v>653</v>
      </c>
      <c r="F128" s="69">
        <v>724</v>
      </c>
      <c r="G128" s="69">
        <v>748</v>
      </c>
      <c r="H128" s="69">
        <v>806</v>
      </c>
      <c r="I128" s="69">
        <v>923</v>
      </c>
      <c r="J128" s="69">
        <v>962</v>
      </c>
      <c r="K128" s="69">
        <v>1144</v>
      </c>
      <c r="L128" s="69">
        <v>1269</v>
      </c>
      <c r="M128" s="69">
        <v>1360</v>
      </c>
      <c r="N128" s="69">
        <v>1417</v>
      </c>
      <c r="O128" s="69">
        <v>1415</v>
      </c>
      <c r="P128" s="69">
        <v>1327</v>
      </c>
      <c r="Q128" s="69">
        <v>1256</v>
      </c>
      <c r="R128" s="69">
        <v>1474</v>
      </c>
      <c r="S128" s="69">
        <v>1555</v>
      </c>
      <c r="T128" s="69">
        <v>1601</v>
      </c>
    </row>
    <row r="129" spans="1:20" customFormat="1" x14ac:dyDescent="0.25">
      <c r="A129" s="32" t="s">
        <v>17</v>
      </c>
      <c r="B129" s="69">
        <v>1417</v>
      </c>
      <c r="C129" s="69">
        <v>1374</v>
      </c>
      <c r="D129" s="69">
        <v>1692</v>
      </c>
      <c r="E129" s="69">
        <v>1956</v>
      </c>
      <c r="F129" s="69">
        <v>2040</v>
      </c>
      <c r="G129" s="69">
        <v>2117</v>
      </c>
      <c r="H129" s="69">
        <v>2379</v>
      </c>
      <c r="I129" s="69">
        <v>2379</v>
      </c>
      <c r="J129" s="69">
        <v>2356</v>
      </c>
      <c r="K129" s="69">
        <v>2473</v>
      </c>
      <c r="L129" s="69">
        <v>2672</v>
      </c>
      <c r="M129" s="69">
        <v>2796</v>
      </c>
      <c r="N129" s="69">
        <v>2571</v>
      </c>
      <c r="O129" s="69">
        <v>2633</v>
      </c>
      <c r="P129" s="69">
        <v>2622</v>
      </c>
      <c r="Q129" s="69">
        <v>2475</v>
      </c>
      <c r="R129" s="69">
        <v>2956</v>
      </c>
      <c r="S129" s="69">
        <v>2965</v>
      </c>
      <c r="T129" s="69">
        <v>2970</v>
      </c>
    </row>
    <row r="130" spans="1:20" customFormat="1" x14ac:dyDescent="0.25">
      <c r="A130" s="32" t="s">
        <v>18</v>
      </c>
      <c r="B130" s="69">
        <v>6442</v>
      </c>
      <c r="C130" s="69">
        <v>6314</v>
      </c>
      <c r="D130" s="69">
        <v>7243</v>
      </c>
      <c r="E130" s="69">
        <v>8108</v>
      </c>
      <c r="F130" s="69">
        <v>9661</v>
      </c>
      <c r="G130" s="69">
        <v>9652</v>
      </c>
      <c r="H130" s="69">
        <v>10844</v>
      </c>
      <c r="I130" s="69">
        <v>10766</v>
      </c>
      <c r="J130" s="69">
        <v>8885</v>
      </c>
      <c r="K130" s="69">
        <v>11100</v>
      </c>
      <c r="L130" s="69">
        <v>11328</v>
      </c>
      <c r="M130" s="69">
        <v>11780</v>
      </c>
      <c r="N130" s="69">
        <v>11948</v>
      </c>
      <c r="O130" s="69">
        <v>11173</v>
      </c>
      <c r="P130" s="69">
        <v>10480</v>
      </c>
      <c r="Q130" s="69">
        <v>10410</v>
      </c>
      <c r="R130" s="69">
        <v>11878</v>
      </c>
      <c r="S130" s="69">
        <v>12121</v>
      </c>
      <c r="T130" s="69">
        <v>12657</v>
      </c>
    </row>
    <row r="131" spans="1:20" customFormat="1" x14ac:dyDescent="0.25">
      <c r="A131" s="32" t="s">
        <v>69</v>
      </c>
      <c r="B131" s="69">
        <v>623</v>
      </c>
      <c r="C131" s="69">
        <v>661</v>
      </c>
      <c r="D131" s="69">
        <v>811</v>
      </c>
      <c r="E131" s="69">
        <v>993</v>
      </c>
      <c r="F131" s="69">
        <v>1178</v>
      </c>
      <c r="G131" s="69">
        <v>1130</v>
      </c>
      <c r="H131" s="69">
        <v>1421</v>
      </c>
      <c r="I131" s="69">
        <v>1455</v>
      </c>
      <c r="J131" s="69">
        <v>1516</v>
      </c>
      <c r="K131" s="69">
        <v>1619</v>
      </c>
      <c r="L131" s="69">
        <v>1821</v>
      </c>
      <c r="M131" s="69">
        <v>1787</v>
      </c>
      <c r="N131" s="69">
        <v>1847</v>
      </c>
      <c r="O131" s="69">
        <v>1721</v>
      </c>
      <c r="P131" s="69">
        <v>1618</v>
      </c>
      <c r="Q131" s="69">
        <v>1718</v>
      </c>
      <c r="R131" s="69">
        <v>2003</v>
      </c>
      <c r="S131" s="69">
        <v>2087</v>
      </c>
      <c r="T131" s="69">
        <v>1983</v>
      </c>
    </row>
    <row r="132" spans="1:20" customFormat="1" x14ac:dyDescent="0.25">
      <c r="A132" s="32" t="s">
        <v>19</v>
      </c>
      <c r="B132" s="69">
        <v>611</v>
      </c>
      <c r="C132" s="69">
        <v>672</v>
      </c>
      <c r="D132" s="69">
        <v>1033</v>
      </c>
      <c r="E132" s="69">
        <v>1049</v>
      </c>
      <c r="F132" s="69">
        <v>1180</v>
      </c>
      <c r="G132" s="69">
        <v>1181</v>
      </c>
      <c r="H132" s="69">
        <v>1460</v>
      </c>
      <c r="I132" s="69">
        <v>1394</v>
      </c>
      <c r="J132" s="69">
        <v>1575</v>
      </c>
      <c r="K132" s="69">
        <v>1707</v>
      </c>
      <c r="L132" s="69">
        <v>1819</v>
      </c>
      <c r="M132" s="69">
        <v>1975</v>
      </c>
      <c r="N132" s="69">
        <v>2053</v>
      </c>
      <c r="O132" s="69">
        <v>2155</v>
      </c>
      <c r="P132" s="69">
        <v>2074</v>
      </c>
      <c r="Q132" s="69">
        <v>2085</v>
      </c>
      <c r="R132" s="69">
        <v>2472</v>
      </c>
      <c r="S132" s="69">
        <v>2625</v>
      </c>
      <c r="T132" s="69">
        <v>2760</v>
      </c>
    </row>
    <row r="133" spans="1:20" customFormat="1" x14ac:dyDescent="0.25">
      <c r="A133" s="32" t="s">
        <v>41</v>
      </c>
      <c r="B133" s="69">
        <v>447</v>
      </c>
      <c r="C133" s="69">
        <v>405</v>
      </c>
      <c r="D133" s="69">
        <v>604</v>
      </c>
      <c r="E133" s="69">
        <v>769</v>
      </c>
      <c r="F133" s="69">
        <v>813</v>
      </c>
      <c r="G133" s="69">
        <v>915</v>
      </c>
      <c r="H133" s="69">
        <v>1087</v>
      </c>
      <c r="I133" s="69">
        <v>1136</v>
      </c>
      <c r="J133" s="69">
        <v>879</v>
      </c>
      <c r="K133" s="69">
        <v>1053</v>
      </c>
      <c r="L133" s="69">
        <v>1118</v>
      </c>
      <c r="M133" s="69">
        <v>991</v>
      </c>
      <c r="N133" s="69">
        <v>980</v>
      </c>
      <c r="O133" s="69">
        <v>890</v>
      </c>
      <c r="P133" s="69">
        <v>853</v>
      </c>
      <c r="Q133" s="69">
        <v>864</v>
      </c>
      <c r="R133" s="69">
        <v>1004</v>
      </c>
      <c r="S133" s="69">
        <v>1044</v>
      </c>
      <c r="T133" s="69">
        <v>1127</v>
      </c>
    </row>
    <row r="134" spans="1:20" customFormat="1" x14ac:dyDescent="0.25">
      <c r="A134" s="32" t="s">
        <v>24</v>
      </c>
      <c r="B134" s="69">
        <v>1657</v>
      </c>
      <c r="C134" s="69">
        <v>1863</v>
      </c>
      <c r="D134" s="69">
        <v>2141</v>
      </c>
      <c r="E134" s="69">
        <v>2362</v>
      </c>
      <c r="F134" s="69">
        <v>2524</v>
      </c>
      <c r="G134" s="69">
        <v>2587</v>
      </c>
      <c r="H134" s="69">
        <v>3043</v>
      </c>
      <c r="I134" s="69">
        <v>2950</v>
      </c>
      <c r="J134" s="69">
        <v>2548</v>
      </c>
      <c r="K134" s="69">
        <v>2973</v>
      </c>
      <c r="L134" s="69">
        <v>2930</v>
      </c>
      <c r="M134" s="69">
        <v>2791</v>
      </c>
      <c r="N134" s="69">
        <v>2772</v>
      </c>
      <c r="O134" s="69">
        <v>2717</v>
      </c>
      <c r="P134" s="69">
        <v>2602</v>
      </c>
      <c r="Q134" s="69">
        <v>2425</v>
      </c>
      <c r="R134" s="69">
        <v>2968</v>
      </c>
      <c r="S134" s="69">
        <v>3053</v>
      </c>
      <c r="T134" s="69">
        <v>3219</v>
      </c>
    </row>
    <row r="135" spans="1:20" customFormat="1" x14ac:dyDescent="0.25">
      <c r="A135" s="32" t="s">
        <v>26</v>
      </c>
      <c r="B135" s="69">
        <v>693</v>
      </c>
      <c r="C135" s="69">
        <v>765</v>
      </c>
      <c r="D135" s="69">
        <v>1033</v>
      </c>
      <c r="E135" s="69">
        <v>1131</v>
      </c>
      <c r="F135" s="69">
        <v>1133</v>
      </c>
      <c r="G135" s="69">
        <v>1341</v>
      </c>
      <c r="H135" s="69">
        <v>1541</v>
      </c>
      <c r="I135" s="69">
        <v>1705</v>
      </c>
      <c r="J135" s="69">
        <v>1246</v>
      </c>
      <c r="K135" s="69">
        <v>1649</v>
      </c>
      <c r="L135" s="69">
        <v>1730</v>
      </c>
      <c r="M135" s="69">
        <v>1748</v>
      </c>
      <c r="N135" s="69">
        <v>1772</v>
      </c>
      <c r="O135" s="69">
        <v>1733</v>
      </c>
      <c r="P135" s="69">
        <v>1596</v>
      </c>
      <c r="Q135" s="69">
        <v>1677</v>
      </c>
      <c r="R135" s="69">
        <v>2055</v>
      </c>
      <c r="S135" s="69">
        <v>2221</v>
      </c>
      <c r="T135" s="69">
        <v>2283</v>
      </c>
    </row>
    <row r="136" spans="1:20" customFormat="1" x14ac:dyDescent="0.25">
      <c r="A136" s="32" t="s">
        <v>20</v>
      </c>
      <c r="B136" s="69">
        <v>234</v>
      </c>
      <c r="C136" s="69">
        <v>235</v>
      </c>
      <c r="D136" s="69">
        <v>242</v>
      </c>
      <c r="E136" s="69">
        <v>318</v>
      </c>
      <c r="F136" s="69">
        <v>357</v>
      </c>
      <c r="G136" s="69">
        <v>401</v>
      </c>
      <c r="H136" s="69">
        <v>494</v>
      </c>
      <c r="I136" s="69">
        <v>491</v>
      </c>
      <c r="J136" s="69">
        <v>502</v>
      </c>
      <c r="K136" s="69">
        <v>497</v>
      </c>
      <c r="L136" s="69">
        <v>615</v>
      </c>
      <c r="M136" s="69">
        <v>646</v>
      </c>
      <c r="N136" s="69">
        <v>746</v>
      </c>
      <c r="O136" s="69">
        <v>681</v>
      </c>
      <c r="P136" s="69">
        <v>627</v>
      </c>
      <c r="Q136" s="69">
        <v>695</v>
      </c>
      <c r="R136" s="69">
        <v>889</v>
      </c>
      <c r="S136" s="69">
        <v>889</v>
      </c>
      <c r="T136" s="69">
        <v>922</v>
      </c>
    </row>
    <row r="137" spans="1:20" customFormat="1" x14ac:dyDescent="0.25">
      <c r="A137" s="32" t="s">
        <v>21</v>
      </c>
      <c r="B137" s="69">
        <v>740</v>
      </c>
      <c r="C137" s="69">
        <v>900</v>
      </c>
      <c r="D137" s="69">
        <v>969</v>
      </c>
      <c r="E137" s="69">
        <v>1049</v>
      </c>
      <c r="F137" s="69">
        <v>1135</v>
      </c>
      <c r="G137" s="69">
        <v>1055</v>
      </c>
      <c r="H137" s="69">
        <v>1286</v>
      </c>
      <c r="I137" s="69">
        <v>1465</v>
      </c>
      <c r="J137" s="69">
        <v>1414</v>
      </c>
      <c r="K137" s="69">
        <v>1699</v>
      </c>
      <c r="L137" s="69">
        <v>1622</v>
      </c>
      <c r="M137" s="69">
        <v>1723</v>
      </c>
      <c r="N137" s="69">
        <v>1776</v>
      </c>
      <c r="O137" s="69">
        <v>1818</v>
      </c>
      <c r="P137" s="69">
        <v>1507</v>
      </c>
      <c r="Q137" s="69">
        <v>1643</v>
      </c>
      <c r="R137" s="69">
        <v>1945</v>
      </c>
      <c r="S137" s="69">
        <v>1990</v>
      </c>
      <c r="T137" s="69">
        <v>2225</v>
      </c>
    </row>
    <row r="138" spans="1:20" customFormat="1" x14ac:dyDescent="0.25">
      <c r="A138" s="32" t="s">
        <v>22</v>
      </c>
      <c r="B138" s="69">
        <v>71</v>
      </c>
      <c r="C138" s="69">
        <v>67</v>
      </c>
      <c r="D138" s="69">
        <v>99</v>
      </c>
      <c r="E138" s="69">
        <v>95</v>
      </c>
      <c r="F138" s="69">
        <v>101</v>
      </c>
      <c r="G138" s="69">
        <v>90</v>
      </c>
      <c r="H138" s="69">
        <v>132</v>
      </c>
      <c r="I138" s="69">
        <v>84</v>
      </c>
      <c r="J138" s="69">
        <v>128</v>
      </c>
      <c r="K138" s="69">
        <v>117</v>
      </c>
      <c r="L138" s="69">
        <v>97</v>
      </c>
      <c r="M138" s="69">
        <v>122</v>
      </c>
      <c r="N138" s="69">
        <v>141</v>
      </c>
      <c r="O138" s="69">
        <v>146</v>
      </c>
      <c r="P138" s="69">
        <v>135</v>
      </c>
      <c r="Q138" s="69">
        <v>111</v>
      </c>
      <c r="R138" s="69">
        <v>142</v>
      </c>
      <c r="S138" s="69">
        <v>146</v>
      </c>
      <c r="T138" s="69">
        <v>180</v>
      </c>
    </row>
    <row r="139" spans="1:20" customFormat="1" x14ac:dyDescent="0.25">
      <c r="A139" s="32" t="s">
        <v>23</v>
      </c>
      <c r="B139" s="69">
        <v>206</v>
      </c>
      <c r="C139" s="69">
        <v>182</v>
      </c>
      <c r="D139" s="69">
        <v>252</v>
      </c>
      <c r="E139" s="69">
        <v>270</v>
      </c>
      <c r="F139" s="69">
        <v>298</v>
      </c>
      <c r="G139" s="69">
        <v>245</v>
      </c>
      <c r="H139" s="69">
        <v>299</v>
      </c>
      <c r="I139" s="69">
        <v>281</v>
      </c>
      <c r="J139" s="69">
        <v>362</v>
      </c>
      <c r="K139" s="69">
        <v>357</v>
      </c>
      <c r="L139" s="69">
        <v>362</v>
      </c>
      <c r="M139" s="69">
        <v>389</v>
      </c>
      <c r="N139" s="69">
        <v>408</v>
      </c>
      <c r="O139" s="69">
        <v>352</v>
      </c>
      <c r="P139" s="69">
        <v>307</v>
      </c>
      <c r="Q139" s="69">
        <v>289</v>
      </c>
      <c r="R139" s="69">
        <v>335</v>
      </c>
      <c r="S139" s="69">
        <v>413</v>
      </c>
      <c r="T139" s="69">
        <v>330</v>
      </c>
    </row>
    <row r="140" spans="1:20" customFormat="1" x14ac:dyDescent="0.25">
      <c r="A140" s="25" t="s">
        <v>105</v>
      </c>
      <c r="B140" s="71">
        <v>15792</v>
      </c>
      <c r="C140" s="71">
        <v>16128</v>
      </c>
      <c r="D140" s="71">
        <v>19172</v>
      </c>
      <c r="E140" s="71">
        <v>21384</v>
      </c>
      <c r="F140" s="71">
        <v>23973</v>
      </c>
      <c r="G140" s="71">
        <v>24361</v>
      </c>
      <c r="H140" s="71">
        <v>27976</v>
      </c>
      <c r="I140" s="71">
        <v>28252</v>
      </c>
      <c r="J140" s="71">
        <v>25644</v>
      </c>
      <c r="K140" s="71">
        <v>29760</v>
      </c>
      <c r="L140" s="71">
        <v>30880</v>
      </c>
      <c r="M140" s="71">
        <v>31964</v>
      </c>
      <c r="N140" s="71">
        <v>32394</v>
      </c>
      <c r="O140" s="71">
        <v>31500</v>
      </c>
      <c r="P140" s="71">
        <v>29690</v>
      </c>
      <c r="Q140" s="71">
        <v>29532</v>
      </c>
      <c r="R140" s="71">
        <v>34453</v>
      </c>
      <c r="S140" s="71">
        <v>35817</v>
      </c>
      <c r="T140" s="71">
        <v>37376</v>
      </c>
    </row>
    <row r="141" spans="1:20" customFormat="1" x14ac:dyDescent="0.25"/>
    <row r="142" spans="1:20" x14ac:dyDescent="0.25">
      <c r="A142" s="74" t="s">
        <v>27</v>
      </c>
      <c r="B142" s="74"/>
      <c r="C142" s="74"/>
      <c r="D142" s="74"/>
      <c r="E142" s="74"/>
      <c r="F142" s="74"/>
      <c r="G142" s="74"/>
      <c r="H142" s="74"/>
      <c r="I142" s="3"/>
      <c r="J142" s="3"/>
      <c r="K142" s="3"/>
      <c r="L142" s="3"/>
    </row>
    <row r="143" spans="1:20" x14ac:dyDescent="0.25">
      <c r="A143" s="62" t="s">
        <v>25</v>
      </c>
      <c r="B143" s="62"/>
      <c r="C143" s="62"/>
      <c r="D143" s="62"/>
      <c r="E143" s="62"/>
      <c r="F143" s="62"/>
      <c r="G143" s="62"/>
      <c r="H143" s="62"/>
      <c r="I143" s="3"/>
      <c r="J143" s="3"/>
      <c r="K143" s="3"/>
      <c r="L143" s="3"/>
    </row>
    <row r="144" spans="1:20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</sheetData>
  <hyperlinks>
    <hyperlink ref="A3" location="Índice!A1" display="Volver al índice" xr:uid="{00000000-0004-0000-0100-000000000000}"/>
    <hyperlink ref="A143" location="Índice!A1" display="Volver al índice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33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30.42578125" style="8" customWidth="1"/>
    <col min="2" max="12" width="9.7109375" style="8" customWidth="1"/>
    <col min="13" max="20" width="9.7109375" style="3" customWidth="1"/>
    <col min="21" max="22" width="12.7109375" style="77" customWidth="1"/>
    <col min="23" max="23" width="12.7109375" style="78" customWidth="1"/>
    <col min="24" max="28" width="9.7109375" style="54" customWidth="1"/>
    <col min="29" max="29" width="11.42578125" style="54"/>
    <col min="30" max="16384" width="11.42578125" style="3"/>
  </cols>
  <sheetData>
    <row r="1" spans="1:31" ht="18.75" x14ac:dyDescent="0.25">
      <c r="A1" s="11" t="s">
        <v>158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31" ht="21" x14ac:dyDescent="0.25">
      <c r="A2" s="28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31" ht="15" customHeight="1" x14ac:dyDescent="0.25">
      <c r="A3" s="52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3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31" ht="15.75" x14ac:dyDescent="0.25">
      <c r="A5" s="12" t="s">
        <v>223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31" ht="25.5" x14ac:dyDescent="0.25">
      <c r="A6" s="24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  <c r="S6" s="1">
        <v>2023</v>
      </c>
      <c r="T6" s="1">
        <v>2024</v>
      </c>
      <c r="U6" s="79" t="s">
        <v>137</v>
      </c>
      <c r="V6" s="79" t="s">
        <v>130</v>
      </c>
      <c r="W6" s="79" t="s">
        <v>138</v>
      </c>
    </row>
    <row r="7" spans="1:31" x14ac:dyDescent="0.25">
      <c r="A7" s="35" t="s">
        <v>116</v>
      </c>
      <c r="B7" s="13">
        <v>0.36867886289959761</v>
      </c>
      <c r="C7" s="13">
        <v>0.36755663730298949</v>
      </c>
      <c r="D7" s="13">
        <v>0.40350884365979506</v>
      </c>
      <c r="E7" s="13">
        <v>0.4199883561425336</v>
      </c>
      <c r="F7" s="13">
        <v>0.44519840093572499</v>
      </c>
      <c r="G7" s="13">
        <v>0.45423018716985492</v>
      </c>
      <c r="H7" s="13">
        <v>0.4879205873229242</v>
      </c>
      <c r="I7" s="13">
        <v>0.49458775626471402</v>
      </c>
      <c r="J7" s="13">
        <v>0.49839340246316993</v>
      </c>
      <c r="K7" s="13">
        <v>0.49536824423564652</v>
      </c>
      <c r="L7" s="13">
        <v>0.49265675366538419</v>
      </c>
      <c r="M7" s="13">
        <v>0.49665418278880175</v>
      </c>
      <c r="N7" s="13">
        <v>0.49091413789912824</v>
      </c>
      <c r="O7" s="13">
        <v>0.47132368715882816</v>
      </c>
      <c r="P7" s="13">
        <v>0.44582504585522903</v>
      </c>
      <c r="Q7" s="13">
        <v>0.42460590879848342</v>
      </c>
      <c r="R7" s="13">
        <v>0.48372018116183974</v>
      </c>
      <c r="S7" s="13">
        <v>0.48756820412168794</v>
      </c>
      <c r="T7" s="13">
        <v>0.50481798923289212</v>
      </c>
      <c r="U7" s="51">
        <f>100*(T7-B7)</f>
        <v>13.61391263332945</v>
      </c>
      <c r="V7" s="51">
        <f>100*(T7-P7)</f>
        <v>5.8992943377663085</v>
      </c>
      <c r="W7" s="51">
        <f>100*(T7-S7)</f>
        <v>1.7249785111204174</v>
      </c>
      <c r="X7" s="97"/>
    </row>
    <row r="8" spans="1:31" x14ac:dyDescent="0.25">
      <c r="A8" s="35" t="s">
        <v>10</v>
      </c>
      <c r="B8" s="13">
        <v>0.36560364464692485</v>
      </c>
      <c r="C8" s="13">
        <v>0.36783745725206196</v>
      </c>
      <c r="D8" s="13">
        <v>0.40635645833996625</v>
      </c>
      <c r="E8" s="13">
        <v>0.42660794052416207</v>
      </c>
      <c r="F8" s="13">
        <v>0.45166317711694975</v>
      </c>
      <c r="G8" s="13">
        <v>0.46496594527062429</v>
      </c>
      <c r="H8" s="13">
        <v>0.49750820469186824</v>
      </c>
      <c r="I8" s="13">
        <v>0.5015376519150756</v>
      </c>
      <c r="J8" s="13">
        <v>0.5011878835874084</v>
      </c>
      <c r="K8" s="13">
        <v>0.50154153212066144</v>
      </c>
      <c r="L8" s="13">
        <v>0.49577460206430413</v>
      </c>
      <c r="M8" s="13">
        <v>0.50396802786979988</v>
      </c>
      <c r="N8" s="13">
        <v>0.49528665253059506</v>
      </c>
      <c r="O8" s="13">
        <v>0.47504015621555229</v>
      </c>
      <c r="P8" s="13">
        <v>0.45829770992366414</v>
      </c>
      <c r="Q8" s="13">
        <v>0.42530958591946266</v>
      </c>
      <c r="R8" s="13">
        <v>0.48345882886475411</v>
      </c>
      <c r="S8" s="13">
        <v>0.48736021420696174</v>
      </c>
      <c r="T8" s="13">
        <v>0.50742967508800352</v>
      </c>
      <c r="U8" s="51">
        <f t="shared" ref="U8" si="0">100*(T8-B8)</f>
        <v>14.182603044107866</v>
      </c>
      <c r="V8" s="51">
        <f t="shared" ref="V8:V9" si="1">100*(T8-P8)</f>
        <v>4.9131965164339375</v>
      </c>
      <c r="W8" s="51">
        <f t="shared" ref="W8:W9" si="2">100*(T8-S8)</f>
        <v>2.0069460881041778</v>
      </c>
      <c r="X8" s="97"/>
      <c r="Y8" s="116"/>
      <c r="Z8" s="97"/>
    </row>
    <row r="9" spans="1:31" x14ac:dyDescent="0.25">
      <c r="A9" s="32" t="s">
        <v>11</v>
      </c>
      <c r="B9" s="13">
        <v>0.37196835867134265</v>
      </c>
      <c r="C9" s="13">
        <v>0.36726223616945891</v>
      </c>
      <c r="D9" s="13">
        <v>0.40050106771139843</v>
      </c>
      <c r="E9" s="13">
        <v>0.41308138587399368</v>
      </c>
      <c r="F9" s="13">
        <v>0.43849918433931484</v>
      </c>
      <c r="G9" s="13">
        <v>0.44298475203052973</v>
      </c>
      <c r="H9" s="13">
        <v>0.47792514995353552</v>
      </c>
      <c r="I9" s="13">
        <v>0.48737020084711025</v>
      </c>
      <c r="J9" s="13">
        <v>0.49550218489690018</v>
      </c>
      <c r="K9" s="13">
        <v>0.48894442239989194</v>
      </c>
      <c r="L9" s="13">
        <v>0.48939375883144076</v>
      </c>
      <c r="M9" s="13">
        <v>0.4890898070512173</v>
      </c>
      <c r="N9" s="13">
        <v>0.4864252286920932</v>
      </c>
      <c r="O9" s="13">
        <v>0.4675386120511299</v>
      </c>
      <c r="P9" s="13">
        <v>0.43300215033510697</v>
      </c>
      <c r="Q9" s="13">
        <v>0.42387983509811356</v>
      </c>
      <c r="R9" s="13">
        <v>0.48398402349115133</v>
      </c>
      <c r="S9" s="13">
        <v>0.48777872566898073</v>
      </c>
      <c r="T9" s="13">
        <v>0.50222336041720017</v>
      </c>
      <c r="U9" s="51">
        <f>100*(T9-B9)</f>
        <v>13.025500174585753</v>
      </c>
      <c r="V9" s="51">
        <f t="shared" si="1"/>
        <v>6.9221210082093201</v>
      </c>
      <c r="W9" s="51">
        <f t="shared" si="2"/>
        <v>1.4444634748219443</v>
      </c>
      <c r="X9" s="97"/>
      <c r="Y9" s="117"/>
    </row>
    <row r="10" spans="1:31" x14ac:dyDescent="0.25">
      <c r="A10" s="25" t="s">
        <v>43</v>
      </c>
      <c r="B10" s="51">
        <f>(B8-B9)*100</f>
        <v>-0.63647140244177947</v>
      </c>
      <c r="C10" s="51">
        <f t="shared" ref="C10:S10" si="3">(C8-C9)*100</f>
        <v>5.7522108260305016E-2</v>
      </c>
      <c r="D10" s="51">
        <f t="shared" si="3"/>
        <v>0.58553906285678248</v>
      </c>
      <c r="E10" s="51">
        <f t="shared" si="3"/>
        <v>1.3526554650168388</v>
      </c>
      <c r="F10" s="51">
        <f t="shared" si="3"/>
        <v>1.3163992777634914</v>
      </c>
      <c r="G10" s="51">
        <f t="shared" si="3"/>
        <v>2.1981193240094568</v>
      </c>
      <c r="H10" s="51">
        <f t="shared" si="3"/>
        <v>1.9583054738332717</v>
      </c>
      <c r="I10" s="51">
        <f t="shared" si="3"/>
        <v>1.4167451067965353</v>
      </c>
      <c r="J10" s="51">
        <f t="shared" si="3"/>
        <v>0.5685698690508223</v>
      </c>
      <c r="K10" s="51">
        <f t="shared" si="3"/>
        <v>1.2597109720769495</v>
      </c>
      <c r="L10" s="51">
        <f t="shared" si="3"/>
        <v>0.63808432328633646</v>
      </c>
      <c r="M10" s="51">
        <f t="shared" si="3"/>
        <v>1.4878220818582588</v>
      </c>
      <c r="N10" s="51">
        <f t="shared" si="3"/>
        <v>0.88614238385018584</v>
      </c>
      <c r="O10" s="51">
        <f t="shared" si="3"/>
        <v>0.75015441644223912</v>
      </c>
      <c r="P10" s="51">
        <f t="shared" si="3"/>
        <v>2.5295559588557168</v>
      </c>
      <c r="Q10" s="51">
        <f t="shared" si="3"/>
        <v>0.14297508213491072</v>
      </c>
      <c r="R10" s="51">
        <f t="shared" si="3"/>
        <v>-5.2519462639721848E-2</v>
      </c>
      <c r="S10" s="51">
        <f t="shared" si="3"/>
        <v>-4.1851146201898892E-2</v>
      </c>
      <c r="T10" s="51">
        <f>(T8-T9)*100</f>
        <v>0.5206314670803347</v>
      </c>
    </row>
    <row r="11" spans="1:31" x14ac:dyDescent="0.25">
      <c r="A11" s="36"/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80"/>
      <c r="V11" s="80"/>
      <c r="W11" s="81"/>
      <c r="X11" s="55"/>
      <c r="Y11" s="55"/>
      <c r="Z11" s="55"/>
      <c r="AA11" s="55"/>
    </row>
    <row r="12" spans="1:31" x14ac:dyDescent="0.25">
      <c r="A12" s="36"/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80"/>
      <c r="V12" s="80"/>
      <c r="W12" s="81"/>
      <c r="X12" s="55"/>
      <c r="Y12" s="55"/>
      <c r="Z12" s="55"/>
      <c r="AA12" s="55"/>
    </row>
    <row r="13" spans="1:31" ht="15.75" x14ac:dyDescent="0.25">
      <c r="A13" s="12" t="s">
        <v>224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U13" s="80"/>
      <c r="V13" s="80"/>
      <c r="W13" s="81"/>
      <c r="X13" s="55"/>
      <c r="Y13" s="55"/>
      <c r="Z13" s="55"/>
      <c r="AA13" s="55"/>
    </row>
    <row r="14" spans="1:31" ht="25.5" x14ac:dyDescent="0.25">
      <c r="A14" s="26" t="s">
        <v>117</v>
      </c>
      <c r="B14" s="1">
        <v>2006</v>
      </c>
      <c r="C14" s="1">
        <v>2007</v>
      </c>
      <c r="D14" s="1">
        <v>2008</v>
      </c>
      <c r="E14" s="1">
        <v>2009</v>
      </c>
      <c r="F14" s="1">
        <v>2010</v>
      </c>
      <c r="G14" s="1">
        <v>2011</v>
      </c>
      <c r="H14" s="1">
        <v>2012</v>
      </c>
      <c r="I14" s="1">
        <v>2013</v>
      </c>
      <c r="J14" s="1">
        <v>2014</v>
      </c>
      <c r="K14" s="1">
        <v>2015</v>
      </c>
      <c r="L14" s="1">
        <v>2016</v>
      </c>
      <c r="M14" s="1">
        <v>2017</v>
      </c>
      <c r="N14" s="1">
        <v>2018</v>
      </c>
      <c r="O14" s="1">
        <v>2019</v>
      </c>
      <c r="P14" s="1">
        <v>2020</v>
      </c>
      <c r="Q14" s="1">
        <v>2021</v>
      </c>
      <c r="R14" s="1">
        <v>2022</v>
      </c>
      <c r="S14" s="1">
        <v>2023</v>
      </c>
      <c r="T14" s="1">
        <v>2024</v>
      </c>
      <c r="U14" s="79" t="s">
        <v>137</v>
      </c>
      <c r="V14" s="79" t="s">
        <v>130</v>
      </c>
      <c r="W14" s="79" t="s">
        <v>138</v>
      </c>
      <c r="X14" s="48"/>
      <c r="Z14" s="55"/>
      <c r="AA14" s="55"/>
      <c r="AB14" s="55"/>
      <c r="AC14" s="55"/>
      <c r="AD14"/>
      <c r="AE14"/>
    </row>
    <row r="15" spans="1:31" x14ac:dyDescent="0.25">
      <c r="A15" s="25" t="s">
        <v>38</v>
      </c>
      <c r="B15" s="14">
        <v>0.49967333435271549</v>
      </c>
      <c r="C15" s="14">
        <v>0.49292508477089947</v>
      </c>
      <c r="D15" s="14">
        <v>0.52616638765557899</v>
      </c>
      <c r="E15" s="14">
        <v>0.52951678021700732</v>
      </c>
      <c r="F15" s="14">
        <v>0.55161525075146334</v>
      </c>
      <c r="G15" s="14">
        <v>0.5568442915557863</v>
      </c>
      <c r="H15" s="14">
        <v>0.5766842466148453</v>
      </c>
      <c r="I15" s="14">
        <v>0.57091731980650529</v>
      </c>
      <c r="J15" s="14">
        <v>0.55345400110490017</v>
      </c>
      <c r="K15" s="14">
        <v>0.54869064607803675</v>
      </c>
      <c r="L15" s="14">
        <v>0.52937762597104254</v>
      </c>
      <c r="M15" s="14">
        <v>0.52498524317459561</v>
      </c>
      <c r="N15" s="14">
        <v>0.51395936903307937</v>
      </c>
      <c r="O15" s="14">
        <v>0.49</v>
      </c>
      <c r="P15" s="14">
        <v>0.46882143659856262</v>
      </c>
      <c r="Q15" s="14">
        <v>0.43862351512817632</v>
      </c>
      <c r="R15" s="14">
        <v>0.49533936879024648</v>
      </c>
      <c r="S15" s="14">
        <v>0.49437341297806414</v>
      </c>
      <c r="T15" s="14">
        <v>0.50852154025465657</v>
      </c>
      <c r="U15" s="51">
        <f>100*(T15-B15)</f>
        <v>0.88482059019410753</v>
      </c>
      <c r="V15" s="51">
        <f>100*(T15-P15)</f>
        <v>3.9700103656093946</v>
      </c>
      <c r="W15" s="51">
        <f>100*(T15-S15)</f>
        <v>1.4148127276592426</v>
      </c>
      <c r="X15" s="88"/>
      <c r="Z15" s="56"/>
      <c r="AA15" s="55"/>
      <c r="AB15" s="55"/>
      <c r="AC15" s="55"/>
      <c r="AD15"/>
      <c r="AE15"/>
    </row>
    <row r="16" spans="1:31" x14ac:dyDescent="0.25">
      <c r="A16" s="34" t="s">
        <v>30</v>
      </c>
      <c r="B16" s="13">
        <v>0.49437347532985337</v>
      </c>
      <c r="C16" s="13">
        <v>0.49209524175866448</v>
      </c>
      <c r="D16" s="13">
        <v>0.53165406582829933</v>
      </c>
      <c r="E16" s="13">
        <v>0.53998998571131984</v>
      </c>
      <c r="F16" s="13">
        <v>0.56074720473262396</v>
      </c>
      <c r="G16" s="13">
        <v>0.56893652267764361</v>
      </c>
      <c r="H16" s="13">
        <v>0.58605088140035111</v>
      </c>
      <c r="I16" s="13">
        <v>0.57522134791335722</v>
      </c>
      <c r="J16" s="13">
        <v>0.55361702127659573</v>
      </c>
      <c r="K16" s="13">
        <v>0.55359031613585619</v>
      </c>
      <c r="L16" s="13">
        <v>0.53158053442197073</v>
      </c>
      <c r="M16" s="13">
        <v>0.53261756693067264</v>
      </c>
      <c r="N16" s="13">
        <v>0.5185529475559687</v>
      </c>
      <c r="O16" s="13">
        <v>0.495</v>
      </c>
      <c r="P16" s="13">
        <v>0.47365752136661843</v>
      </c>
      <c r="Q16" s="13">
        <v>0.43332752666796465</v>
      </c>
      <c r="R16" s="13">
        <v>0.49325985678543699</v>
      </c>
      <c r="S16" s="13">
        <v>0.49321395115787642</v>
      </c>
      <c r="T16" s="13">
        <v>0.51074893370147934</v>
      </c>
      <c r="U16" s="64">
        <f t="shared" ref="U16:U21" si="4">100*(T16-B16)</f>
        <v>1.6375458371625962</v>
      </c>
      <c r="V16" s="64">
        <f t="shared" ref="V16:V21" si="5">100*(T16-P16)</f>
        <v>3.7091412334860907</v>
      </c>
      <c r="W16" s="64">
        <f t="shared" ref="W16:W21" si="6">100*(T16-S16)</f>
        <v>1.7534982543602917</v>
      </c>
      <c r="X16" s="88"/>
      <c r="Y16" s="56"/>
      <c r="Z16" s="56"/>
      <c r="AA16" s="55"/>
      <c r="AB16" s="55"/>
      <c r="AC16" s="55"/>
      <c r="AD16"/>
      <c r="AE16"/>
    </row>
    <row r="17" spans="1:31" x14ac:dyDescent="0.25">
      <c r="A17" s="34" t="s">
        <v>31</v>
      </c>
      <c r="B17" s="13">
        <v>0.50564821386325998</v>
      </c>
      <c r="C17" s="13">
        <v>0.49384506041222459</v>
      </c>
      <c r="D17" s="13">
        <v>0.52016184907019924</v>
      </c>
      <c r="E17" s="13">
        <v>0.51832665683677592</v>
      </c>
      <c r="F17" s="13">
        <v>0.54189528139206777</v>
      </c>
      <c r="G17" s="13">
        <v>0.54389148787438835</v>
      </c>
      <c r="H17" s="13">
        <v>0.56660235513272572</v>
      </c>
      <c r="I17" s="13">
        <v>0.5663250558402313</v>
      </c>
      <c r="J17" s="13">
        <v>0.55327984666609331</v>
      </c>
      <c r="K17" s="13">
        <v>0.54340550682014099</v>
      </c>
      <c r="L17" s="13">
        <v>0.52697907590509019</v>
      </c>
      <c r="M17" s="13">
        <v>0.51676039937566587</v>
      </c>
      <c r="N17" s="13">
        <v>0.50901994383359517</v>
      </c>
      <c r="O17" s="13">
        <v>0.48399999999999999</v>
      </c>
      <c r="P17" s="13">
        <v>0.46360528714676391</v>
      </c>
      <c r="Q17" s="13">
        <v>0.44440590736182589</v>
      </c>
      <c r="R17" s="13">
        <v>0.49757312481899796</v>
      </c>
      <c r="S17" s="13">
        <v>0.49560279122167678</v>
      </c>
      <c r="T17" s="13">
        <v>0.50619855648512013</v>
      </c>
      <c r="U17" s="64">
        <f t="shared" si="4"/>
        <v>5.5034262186015592E-2</v>
      </c>
      <c r="V17" s="64">
        <f t="shared" si="5"/>
        <v>4.2593269338356219</v>
      </c>
      <c r="W17" s="64">
        <f t="shared" si="6"/>
        <v>1.0595765263443357</v>
      </c>
      <c r="X17" s="88"/>
      <c r="Y17" s="56"/>
      <c r="Z17" s="56"/>
      <c r="AA17" s="55"/>
      <c r="AB17" s="55"/>
      <c r="AC17" s="55"/>
      <c r="AD17"/>
      <c r="AE17"/>
    </row>
    <row r="18" spans="1:31" x14ac:dyDescent="0.25">
      <c r="A18" s="25" t="s">
        <v>32</v>
      </c>
      <c r="B18" s="14">
        <v>0.16808046405193977</v>
      </c>
      <c r="C18" s="14">
        <v>0.17071002159278548</v>
      </c>
      <c r="D18" s="14">
        <v>0.20515125250125732</v>
      </c>
      <c r="E18" s="14">
        <v>0.231789802289282</v>
      </c>
      <c r="F18" s="14">
        <v>0.26165398762292486</v>
      </c>
      <c r="G18" s="14">
        <v>0.27546162805160734</v>
      </c>
      <c r="H18" s="14">
        <v>0.32634206658423348</v>
      </c>
      <c r="I18" s="14">
        <v>0.34707190329357135</v>
      </c>
      <c r="J18" s="14">
        <v>0.36607614452327591</v>
      </c>
      <c r="K18" s="14">
        <v>0.38287853641591724</v>
      </c>
      <c r="L18" s="14">
        <v>0.4116784428742834</v>
      </c>
      <c r="M18" s="14">
        <v>0.43237832427021616</v>
      </c>
      <c r="N18" s="14">
        <v>0.43672985143042037</v>
      </c>
      <c r="O18" s="14">
        <v>0.42699999999999999</v>
      </c>
      <c r="P18" s="14">
        <v>0.39063219525031245</v>
      </c>
      <c r="Q18" s="14">
        <v>0.38999524589297979</v>
      </c>
      <c r="R18" s="14">
        <v>0.45617403278341234</v>
      </c>
      <c r="S18" s="14">
        <v>0.47154931802622568</v>
      </c>
      <c r="T18" s="14">
        <v>0.49588048770779986</v>
      </c>
      <c r="U18" s="51">
        <f t="shared" si="4"/>
        <v>32.780002365586007</v>
      </c>
      <c r="V18" s="51">
        <f t="shared" si="5"/>
        <v>10.524829245748741</v>
      </c>
      <c r="W18" s="51">
        <f t="shared" si="6"/>
        <v>2.4331169681574174</v>
      </c>
      <c r="X18" s="88"/>
      <c r="Y18" s="56"/>
      <c r="Z18" s="56"/>
      <c r="AA18" s="55"/>
      <c r="AB18" s="55"/>
      <c r="AC18" s="55"/>
      <c r="AD18"/>
      <c r="AE18"/>
    </row>
    <row r="19" spans="1:31" x14ac:dyDescent="0.25">
      <c r="A19" s="34" t="s">
        <v>30</v>
      </c>
      <c r="B19" s="13">
        <v>0.15524703260916142</v>
      </c>
      <c r="C19" s="13">
        <v>0.15845648604269294</v>
      </c>
      <c r="D19" s="13">
        <v>0.1943736207229019</v>
      </c>
      <c r="E19" s="13">
        <v>0.22551928783382788</v>
      </c>
      <c r="F19" s="13">
        <v>0.25662182624152385</v>
      </c>
      <c r="G19" s="13">
        <v>0.27830475632562018</v>
      </c>
      <c r="H19" s="13">
        <v>0.32902072404789351</v>
      </c>
      <c r="I19" s="13">
        <v>0.35345360952310245</v>
      </c>
      <c r="J19" s="13">
        <v>0.36817996148684135</v>
      </c>
      <c r="K19" s="13">
        <v>0.38549418299968558</v>
      </c>
      <c r="L19" s="13">
        <v>0.41170383683250278</v>
      </c>
      <c r="M19" s="13">
        <v>0.43447468213250057</v>
      </c>
      <c r="N19" s="13">
        <v>0.43615704803689953</v>
      </c>
      <c r="O19" s="13">
        <v>0.42299999999999999</v>
      </c>
      <c r="P19" s="13">
        <v>0.4182923809261756</v>
      </c>
      <c r="Q19" s="13">
        <v>0.40346223649308949</v>
      </c>
      <c r="R19" s="13">
        <v>0.4576141049338831</v>
      </c>
      <c r="S19" s="13">
        <v>0.4720816512196509</v>
      </c>
      <c r="T19" s="13">
        <v>0.49868365180467089</v>
      </c>
      <c r="U19" s="64">
        <f t="shared" si="4"/>
        <v>34.343661919550946</v>
      </c>
      <c r="V19" s="64">
        <f t="shared" si="5"/>
        <v>8.0391270878495291</v>
      </c>
      <c r="W19" s="64">
        <f t="shared" si="6"/>
        <v>2.6602000585019994</v>
      </c>
      <c r="X19" s="88"/>
      <c r="Y19" s="56"/>
      <c r="Z19" s="56"/>
      <c r="AA19" s="55"/>
      <c r="AB19" s="55"/>
      <c r="AC19" s="55"/>
      <c r="AD19"/>
      <c r="AE19"/>
    </row>
    <row r="20" spans="1:31" x14ac:dyDescent="0.25">
      <c r="A20" s="34" t="s">
        <v>31</v>
      </c>
      <c r="B20" s="13">
        <v>0.18074913813159621</v>
      </c>
      <c r="C20" s="13">
        <v>0.18247841965471448</v>
      </c>
      <c r="D20" s="13">
        <v>0.2159042325780248</v>
      </c>
      <c r="E20" s="13">
        <v>0.23807147351747782</v>
      </c>
      <c r="F20" s="13">
        <v>0.26663337097194478</v>
      </c>
      <c r="G20" s="13">
        <v>0.27259726699051162</v>
      </c>
      <c r="H20" s="13">
        <v>0.32370704616452622</v>
      </c>
      <c r="I20" s="13">
        <v>0.34078157779187196</v>
      </c>
      <c r="J20" s="13">
        <v>0.36406070939430363</v>
      </c>
      <c r="K20" s="13">
        <v>0.38035538255440687</v>
      </c>
      <c r="L20" s="13">
        <v>0.41165408624337241</v>
      </c>
      <c r="M20" s="13">
        <v>0.43040302664074404</v>
      </c>
      <c r="N20" s="13">
        <v>0.43725723755761564</v>
      </c>
      <c r="O20" s="13">
        <v>0.43</v>
      </c>
      <c r="P20" s="13">
        <v>0.36528667238162471</v>
      </c>
      <c r="Q20" s="13">
        <v>0.37790974466912225</v>
      </c>
      <c r="R20" s="13">
        <v>0.45491935284061347</v>
      </c>
      <c r="S20" s="13">
        <v>0.47109018684713844</v>
      </c>
      <c r="T20" s="13">
        <v>0.49340791050739113</v>
      </c>
      <c r="U20" s="64">
        <f t="shared" si="4"/>
        <v>31.265877237579492</v>
      </c>
      <c r="V20" s="64">
        <f t="shared" si="5"/>
        <v>12.812123812576642</v>
      </c>
      <c r="W20" s="64">
        <f t="shared" si="6"/>
        <v>2.23177236602527</v>
      </c>
      <c r="X20" s="88"/>
      <c r="Y20" s="56"/>
      <c r="Z20" s="56"/>
      <c r="AA20" s="55"/>
      <c r="AB20" s="55"/>
      <c r="AC20" s="55"/>
      <c r="AD20"/>
      <c r="AE20"/>
    </row>
    <row r="21" spans="1:31" x14ac:dyDescent="0.25">
      <c r="A21" s="25" t="s">
        <v>33</v>
      </c>
      <c r="B21" s="14">
        <v>0.36867886289959761</v>
      </c>
      <c r="C21" s="14">
        <v>0.36755663730298949</v>
      </c>
      <c r="D21" s="14">
        <v>0.40350884365979506</v>
      </c>
      <c r="E21" s="14">
        <v>0.4199883561425336</v>
      </c>
      <c r="F21" s="14">
        <v>0.44519840093572499</v>
      </c>
      <c r="G21" s="14">
        <v>0.45423018716985492</v>
      </c>
      <c r="H21" s="14">
        <v>0.4879205873229242</v>
      </c>
      <c r="I21" s="14">
        <v>0.49458775626471402</v>
      </c>
      <c r="J21" s="14">
        <v>0.49839340246316993</v>
      </c>
      <c r="K21" s="14">
        <v>0.49536824423564652</v>
      </c>
      <c r="L21" s="14">
        <v>0.49265675366538419</v>
      </c>
      <c r="M21" s="14">
        <v>0.49665418278880175</v>
      </c>
      <c r="N21" s="14">
        <v>0.49091413789912824</v>
      </c>
      <c r="O21" s="14">
        <v>0.47099999999999997</v>
      </c>
      <c r="P21" s="14">
        <v>0.44582504585522903</v>
      </c>
      <c r="Q21" s="14">
        <v>0.42460590879848342</v>
      </c>
      <c r="R21" s="14">
        <v>0.48372018116183974</v>
      </c>
      <c r="S21" s="14">
        <v>0.48756820412168794</v>
      </c>
      <c r="T21" s="14">
        <v>0.50481798923289212</v>
      </c>
      <c r="U21" s="51">
        <f t="shared" si="4"/>
        <v>13.61391263332945</v>
      </c>
      <c r="V21" s="51">
        <f t="shared" si="5"/>
        <v>5.8992943377663085</v>
      </c>
      <c r="W21" s="51">
        <f t="shared" si="6"/>
        <v>1.7249785111204174</v>
      </c>
      <c r="X21" s="88"/>
      <c r="Y21" s="56"/>
      <c r="Z21" s="56"/>
      <c r="AA21" s="55"/>
      <c r="AB21" s="55"/>
      <c r="AC21" s="55"/>
      <c r="AD21"/>
      <c r="AE21"/>
    </row>
    <row r="22" spans="1:31" x14ac:dyDescent="0.2">
      <c r="A22" s="3"/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W22" s="77"/>
      <c r="X22" s="55"/>
      <c r="Y22" s="58"/>
      <c r="Z22" s="55"/>
      <c r="AA22" s="55"/>
    </row>
    <row r="23" spans="1:31" x14ac:dyDescent="0.2">
      <c r="A23" s="3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W23" s="77"/>
      <c r="X23" s="55"/>
      <c r="Y23" s="55"/>
      <c r="Z23" s="55"/>
      <c r="AA23" s="55"/>
    </row>
    <row r="24" spans="1:31" ht="15.75" x14ac:dyDescent="0.2">
      <c r="A24" s="12" t="s">
        <v>225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W24" s="81"/>
      <c r="X24" s="55"/>
      <c r="Y24" s="55"/>
      <c r="Z24" s="55"/>
      <c r="AA24" s="55"/>
    </row>
    <row r="25" spans="1:31" ht="25.5" x14ac:dyDescent="0.2">
      <c r="A25" s="26" t="s">
        <v>42</v>
      </c>
      <c r="B25" s="1">
        <v>2006</v>
      </c>
      <c r="C25" s="1">
        <v>2007</v>
      </c>
      <c r="D25" s="1">
        <v>2008</v>
      </c>
      <c r="E25" s="1">
        <v>2009</v>
      </c>
      <c r="F25" s="1">
        <v>2010</v>
      </c>
      <c r="G25" s="1">
        <v>2011</v>
      </c>
      <c r="H25" s="1">
        <v>2012</v>
      </c>
      <c r="I25" s="1">
        <v>2013</v>
      </c>
      <c r="J25" s="1">
        <v>2014</v>
      </c>
      <c r="K25" s="1">
        <v>2015</v>
      </c>
      <c r="L25" s="1">
        <v>2016</v>
      </c>
      <c r="M25" s="1">
        <v>2017</v>
      </c>
      <c r="N25" s="1">
        <v>2018</v>
      </c>
      <c r="O25" s="1">
        <v>2019</v>
      </c>
      <c r="P25" s="1">
        <v>2020</v>
      </c>
      <c r="Q25" s="1">
        <v>2021</v>
      </c>
      <c r="R25" s="1">
        <v>2022</v>
      </c>
      <c r="S25" s="1">
        <v>2023</v>
      </c>
      <c r="T25" s="1">
        <v>2024</v>
      </c>
      <c r="U25" s="79" t="s">
        <v>137</v>
      </c>
      <c r="V25" s="79" t="s">
        <v>130</v>
      </c>
      <c r="W25" s="79" t="s">
        <v>138</v>
      </c>
      <c r="X25" s="55"/>
      <c r="Y25" s="55"/>
      <c r="Z25" s="55"/>
      <c r="AA25" s="55"/>
    </row>
    <row r="26" spans="1:31" x14ac:dyDescent="0.2">
      <c r="A26" s="25" t="s">
        <v>34</v>
      </c>
      <c r="B26" s="14">
        <v>0.28492584322252884</v>
      </c>
      <c r="C26" s="14">
        <v>0.2864504664593514</v>
      </c>
      <c r="D26" s="14">
        <v>0.32738887943205597</v>
      </c>
      <c r="E26" s="14">
        <v>0.34119003644963014</v>
      </c>
      <c r="F26" s="14">
        <v>0.36587155963302753</v>
      </c>
      <c r="G26" s="14">
        <v>0.35745431660335797</v>
      </c>
      <c r="H26" s="14">
        <v>0.40123813263726871</v>
      </c>
      <c r="I26" s="14">
        <v>0.41360639477215705</v>
      </c>
      <c r="J26" s="14">
        <v>0.42158948024019649</v>
      </c>
      <c r="K26" s="14">
        <v>0.42404695490469552</v>
      </c>
      <c r="L26" s="14">
        <v>0.435</v>
      </c>
      <c r="M26" s="14">
        <v>0.442</v>
      </c>
      <c r="N26" s="14">
        <v>0.438</v>
      </c>
      <c r="O26" s="14">
        <v>0.41299999999999998</v>
      </c>
      <c r="P26" s="14">
        <v>0.3889139721460077</v>
      </c>
      <c r="Q26" s="14">
        <v>0.37776278670428065</v>
      </c>
      <c r="R26" s="14">
        <v>0.44737479445768696</v>
      </c>
      <c r="S26" s="14">
        <v>0.45253667795219044</v>
      </c>
      <c r="T26" s="14">
        <v>0.4758852747957058</v>
      </c>
      <c r="U26" s="51">
        <f>100*(T26-B26)</f>
        <v>19.095943157317695</v>
      </c>
      <c r="V26" s="51">
        <f>100*(T26-P26)</f>
        <v>8.697130264969811</v>
      </c>
      <c r="W26" s="51">
        <f>100*(T26-S26)</f>
        <v>2.334859684351537</v>
      </c>
      <c r="X26" s="55"/>
      <c r="Y26" s="55"/>
      <c r="Z26" s="57"/>
      <c r="AA26" s="55"/>
    </row>
    <row r="27" spans="1:31" x14ac:dyDescent="0.2">
      <c r="A27" s="34" t="s">
        <v>30</v>
      </c>
      <c r="B27" s="33">
        <v>0.28389245689258569</v>
      </c>
      <c r="C27" s="33">
        <v>0.28863888210656802</v>
      </c>
      <c r="D27" s="33">
        <v>0.33413319621398235</v>
      </c>
      <c r="E27" s="33">
        <v>0.35171961390685036</v>
      </c>
      <c r="F27" s="33">
        <v>0.37359301385795107</v>
      </c>
      <c r="G27" s="33">
        <v>0.37742443528726455</v>
      </c>
      <c r="H27" s="33">
        <v>0.42129608938547486</v>
      </c>
      <c r="I27" s="33">
        <v>0.42904691947479573</v>
      </c>
      <c r="J27" s="33">
        <v>0.43712740246288412</v>
      </c>
      <c r="K27" s="33">
        <v>0.44527261123267686</v>
      </c>
      <c r="L27" s="33">
        <v>0.45300000000000001</v>
      </c>
      <c r="M27" s="33">
        <v>0.46500000000000002</v>
      </c>
      <c r="N27" s="33">
        <v>0.45800000000000002</v>
      </c>
      <c r="O27" s="33">
        <v>0.436</v>
      </c>
      <c r="P27" s="33">
        <v>0.42330580799926187</v>
      </c>
      <c r="Q27" s="33">
        <v>0.40039989400399895</v>
      </c>
      <c r="R27" s="33">
        <v>0.46563422200923149</v>
      </c>
      <c r="S27" s="33">
        <v>0.46984860148832436</v>
      </c>
      <c r="T27" s="33">
        <v>0.49608292474952037</v>
      </c>
      <c r="U27" s="64">
        <f t="shared" ref="U27:U37" si="7">100*(T27-B27)</f>
        <v>21.219046785693468</v>
      </c>
      <c r="V27" s="64">
        <f t="shared" ref="V27:V41" si="8">100*(T27-P27)</f>
        <v>7.2777116750258495</v>
      </c>
      <c r="W27" s="64">
        <f t="shared" ref="W27:W41" si="9">100*(T27-S27)</f>
        <v>2.6234323261196013</v>
      </c>
      <c r="X27" s="55"/>
      <c r="Y27" s="55"/>
      <c r="Z27" s="58"/>
      <c r="AA27" s="58"/>
      <c r="AB27" s="58"/>
    </row>
    <row r="28" spans="1:31" x14ac:dyDescent="0.2">
      <c r="A28" s="34" t="s">
        <v>31</v>
      </c>
      <c r="B28" s="33">
        <v>0.2860905998506596</v>
      </c>
      <c r="C28" s="33">
        <v>0.28402563889120119</v>
      </c>
      <c r="D28" s="33">
        <v>0.31991131756756758</v>
      </c>
      <c r="E28" s="33">
        <v>0.32971946588264117</v>
      </c>
      <c r="F28" s="33">
        <v>0.35760275273901754</v>
      </c>
      <c r="G28" s="33">
        <v>0.33574159649081653</v>
      </c>
      <c r="H28" s="33">
        <v>0.37978102887741444</v>
      </c>
      <c r="I28" s="33">
        <v>0.39764069212693742</v>
      </c>
      <c r="J28" s="33">
        <v>0.40538269470853738</v>
      </c>
      <c r="K28" s="33">
        <v>0.40196357427433127</v>
      </c>
      <c r="L28" s="33">
        <v>0.41599999999999998</v>
      </c>
      <c r="M28" s="33">
        <v>0.41699999999999998</v>
      </c>
      <c r="N28" s="33">
        <v>0.41699999999999998</v>
      </c>
      <c r="O28" s="33">
        <v>0.38800000000000001</v>
      </c>
      <c r="P28" s="33">
        <v>0.35425915165601396</v>
      </c>
      <c r="Q28" s="33">
        <v>0.35428171618481219</v>
      </c>
      <c r="R28" s="33">
        <v>0.4287186887949696</v>
      </c>
      <c r="S28" s="33">
        <v>0.43524073219504694</v>
      </c>
      <c r="T28" s="33">
        <v>0.45559897227277596</v>
      </c>
      <c r="U28" s="64">
        <f t="shared" si="7"/>
        <v>16.950837242211637</v>
      </c>
      <c r="V28" s="64">
        <f t="shared" si="8"/>
        <v>10.1339820616762</v>
      </c>
      <c r="W28" s="64">
        <f t="shared" si="9"/>
        <v>2.0358240077729017</v>
      </c>
      <c r="X28" s="57"/>
      <c r="Y28" s="58"/>
      <c r="Z28" s="57"/>
      <c r="AA28" s="55"/>
    </row>
    <row r="29" spans="1:31" x14ac:dyDescent="0.2">
      <c r="A29" s="25" t="s">
        <v>35</v>
      </c>
      <c r="B29" s="14">
        <v>0.39403055898263262</v>
      </c>
      <c r="C29" s="14">
        <v>0.38543667433157491</v>
      </c>
      <c r="D29" s="14">
        <v>0.41963794503680807</v>
      </c>
      <c r="E29" s="14">
        <v>0.44075934281093043</v>
      </c>
      <c r="F29" s="14">
        <v>0.46364701093953764</v>
      </c>
      <c r="G29" s="14">
        <v>0.48253292905581641</v>
      </c>
      <c r="H29" s="14">
        <v>0.50885030820562127</v>
      </c>
      <c r="I29" s="14">
        <v>0.51406193793125998</v>
      </c>
      <c r="J29" s="14">
        <v>0.51622063645757899</v>
      </c>
      <c r="K29" s="14">
        <v>0.50966658442044266</v>
      </c>
      <c r="L29" s="14">
        <v>0.497</v>
      </c>
      <c r="M29" s="14">
        <v>0.502</v>
      </c>
      <c r="N29" s="14">
        <v>0.49099999999999999</v>
      </c>
      <c r="O29" s="14">
        <v>0.47399999999999998</v>
      </c>
      <c r="P29" s="14">
        <v>0.44553390830958484</v>
      </c>
      <c r="Q29" s="14">
        <v>0.41893334689104683</v>
      </c>
      <c r="R29" s="14">
        <v>0.47602878344951655</v>
      </c>
      <c r="S29" s="14">
        <v>0.47924207892031995</v>
      </c>
      <c r="T29" s="14">
        <v>0.49657691227136286</v>
      </c>
      <c r="U29" s="51">
        <f t="shared" si="7"/>
        <v>10.254635328873023</v>
      </c>
      <c r="V29" s="51">
        <f t="shared" si="8"/>
        <v>5.104300396177802</v>
      </c>
      <c r="W29" s="51">
        <f t="shared" si="9"/>
        <v>1.7334833351042911</v>
      </c>
      <c r="X29" s="55"/>
      <c r="Y29" s="55"/>
      <c r="Z29" s="57"/>
      <c r="AA29" s="55"/>
    </row>
    <row r="30" spans="1:31" x14ac:dyDescent="0.2">
      <c r="A30" s="34" t="s">
        <v>30</v>
      </c>
      <c r="B30" s="33">
        <v>0.39423817028919106</v>
      </c>
      <c r="C30" s="33">
        <v>0.38848071603502654</v>
      </c>
      <c r="D30" s="33">
        <v>0.42458081654061552</v>
      </c>
      <c r="E30" s="33">
        <v>0.44814310842653743</v>
      </c>
      <c r="F30" s="33">
        <v>0.47323829580430909</v>
      </c>
      <c r="G30" s="33">
        <v>0.49234495970614778</v>
      </c>
      <c r="H30" s="33">
        <v>0.51538533775746576</v>
      </c>
      <c r="I30" s="33">
        <v>0.51884564519176268</v>
      </c>
      <c r="J30" s="33">
        <v>0.51453090863367024</v>
      </c>
      <c r="K30" s="33">
        <v>0.51180354489330082</v>
      </c>
      <c r="L30" s="33">
        <v>0.495</v>
      </c>
      <c r="M30" s="33">
        <v>0.502</v>
      </c>
      <c r="N30" s="33">
        <v>0.49</v>
      </c>
      <c r="O30" s="33">
        <v>0.47</v>
      </c>
      <c r="P30" s="33">
        <v>0.44974112801473465</v>
      </c>
      <c r="Q30" s="33">
        <v>0.41097646893053402</v>
      </c>
      <c r="R30" s="33">
        <v>0.46921396735440835</v>
      </c>
      <c r="S30" s="33">
        <v>0.47197792468421673</v>
      </c>
      <c r="T30" s="33">
        <v>0.49298556152079465</v>
      </c>
      <c r="U30" s="64">
        <f t="shared" si="7"/>
        <v>9.8747391231603583</v>
      </c>
      <c r="V30" s="64">
        <f t="shared" si="8"/>
        <v>4.3244433506059998</v>
      </c>
      <c r="W30" s="64">
        <f t="shared" si="9"/>
        <v>2.1007636836577914</v>
      </c>
      <c r="X30" s="55"/>
      <c r="Y30" s="58"/>
      <c r="Z30" s="58"/>
      <c r="AA30" s="58"/>
      <c r="AB30" s="58"/>
    </row>
    <row r="31" spans="1:31" x14ac:dyDescent="0.2">
      <c r="A31" s="34" t="s">
        <v>31</v>
      </c>
      <c r="B31" s="33">
        <v>0.39380757420675538</v>
      </c>
      <c r="C31" s="33">
        <v>0.38224537293583066</v>
      </c>
      <c r="D31" s="33">
        <v>0.41436563797148529</v>
      </c>
      <c r="E31" s="33">
        <v>0.43298140120262901</v>
      </c>
      <c r="F31" s="33">
        <v>0.4535535893895225</v>
      </c>
      <c r="G31" s="33">
        <v>0.47212189426646733</v>
      </c>
      <c r="H31" s="33">
        <v>0.50187847517908135</v>
      </c>
      <c r="I31" s="33">
        <v>0.5088945578231292</v>
      </c>
      <c r="J31" s="33">
        <v>0.51803428031581078</v>
      </c>
      <c r="K31" s="33">
        <v>0.50735562108611376</v>
      </c>
      <c r="L31" s="33">
        <v>0.5</v>
      </c>
      <c r="M31" s="33">
        <v>0.501</v>
      </c>
      <c r="N31" s="33">
        <v>0.49299999999999999</v>
      </c>
      <c r="O31" s="33">
        <v>0.47799999999999998</v>
      </c>
      <c r="P31" s="33">
        <v>0.44100377900621507</v>
      </c>
      <c r="Q31" s="33">
        <v>0.42739795841889888</v>
      </c>
      <c r="R31" s="33">
        <v>0.48306220678730277</v>
      </c>
      <c r="S31" s="33">
        <v>0.48665273036259454</v>
      </c>
      <c r="T31" s="33">
        <v>0.50025411820981192</v>
      </c>
      <c r="U31" s="64">
        <f t="shared" si="7"/>
        <v>10.644654400305653</v>
      </c>
      <c r="V31" s="64">
        <f t="shared" si="8"/>
        <v>5.9250339203596845</v>
      </c>
      <c r="W31" s="64">
        <f t="shared" si="9"/>
        <v>1.3601387847217372</v>
      </c>
      <c r="X31" s="57"/>
      <c r="Y31" s="55"/>
      <c r="Z31" s="57"/>
      <c r="AA31" s="55"/>
    </row>
    <row r="32" spans="1:31" x14ac:dyDescent="0.2">
      <c r="A32" s="25" t="s">
        <v>36</v>
      </c>
      <c r="B32" s="14">
        <v>0.80904023400849934</v>
      </c>
      <c r="C32" s="14">
        <v>0.81372914779086503</v>
      </c>
      <c r="D32" s="14">
        <v>0.81641894411592353</v>
      </c>
      <c r="E32" s="14">
        <v>0.7986825437040791</v>
      </c>
      <c r="F32" s="14">
        <v>0.80522037663452317</v>
      </c>
      <c r="G32" s="14">
        <v>0.79362280878500902</v>
      </c>
      <c r="H32" s="14">
        <v>0.79198909816518226</v>
      </c>
      <c r="I32" s="14">
        <v>0.78085665977832053</v>
      </c>
      <c r="J32" s="14">
        <v>0.78545831761599394</v>
      </c>
      <c r="K32" s="14">
        <v>0.76548588747868918</v>
      </c>
      <c r="L32" s="14">
        <v>0.73099999999999998</v>
      </c>
      <c r="M32" s="14">
        <v>0.72</v>
      </c>
      <c r="N32" s="14">
        <v>0.70799999999999996</v>
      </c>
      <c r="O32" s="14">
        <v>0.70599999999999996</v>
      </c>
      <c r="P32" s="14">
        <v>0.71556954518498239</v>
      </c>
      <c r="Q32" s="14">
        <v>0.68712722490959466</v>
      </c>
      <c r="R32" s="14">
        <v>0.6928006736211817</v>
      </c>
      <c r="S32" s="14">
        <v>0.68081352154531949</v>
      </c>
      <c r="T32" s="14">
        <v>0.67298105682951148</v>
      </c>
      <c r="U32" s="51">
        <f t="shared" si="7"/>
        <v>-13.605917717898786</v>
      </c>
      <c r="V32" s="51">
        <f t="shared" si="8"/>
        <v>-4.2588488355470915</v>
      </c>
      <c r="W32" s="51">
        <f t="shared" si="9"/>
        <v>-0.78324647158080074</v>
      </c>
      <c r="X32" s="55"/>
      <c r="Y32" s="55"/>
      <c r="Z32" s="57"/>
      <c r="AA32" s="55"/>
    </row>
    <row r="33" spans="1:28" x14ac:dyDescent="0.2">
      <c r="A33" s="34" t="s">
        <v>30</v>
      </c>
      <c r="B33" s="33">
        <v>0.79920544835414298</v>
      </c>
      <c r="C33" s="33">
        <v>0.81300902487343163</v>
      </c>
      <c r="D33" s="33">
        <v>0.8156430796617713</v>
      </c>
      <c r="E33" s="33">
        <v>0.8038723181580324</v>
      </c>
      <c r="F33" s="33">
        <v>0.80588112180828797</v>
      </c>
      <c r="G33" s="33">
        <v>0.79002295971613445</v>
      </c>
      <c r="H33" s="33">
        <v>0.78724899598393572</v>
      </c>
      <c r="I33" s="33">
        <v>0.75896572221121461</v>
      </c>
      <c r="J33" s="33">
        <v>0.74882746232910891</v>
      </c>
      <c r="K33" s="33">
        <v>0.73181141439205954</v>
      </c>
      <c r="L33" s="33">
        <v>0.71699999999999997</v>
      </c>
      <c r="M33" s="33">
        <v>0.70499999999999996</v>
      </c>
      <c r="N33" s="33">
        <v>0.69099999999999995</v>
      </c>
      <c r="O33" s="33">
        <v>0.68899999999999995</v>
      </c>
      <c r="P33" s="33">
        <v>0.69862381084326219</v>
      </c>
      <c r="Q33" s="33">
        <v>0.65904525016741611</v>
      </c>
      <c r="R33" s="33">
        <v>0.66682388453919439</v>
      </c>
      <c r="S33" s="33">
        <v>0.65949045783585603</v>
      </c>
      <c r="T33" s="33">
        <v>0.65293141592920356</v>
      </c>
      <c r="U33" s="64">
        <f t="shared" si="7"/>
        <v>-14.627403242493941</v>
      </c>
      <c r="V33" s="64">
        <f t="shared" si="8"/>
        <v>-4.5692394914058632</v>
      </c>
      <c r="W33" s="64">
        <f t="shared" si="9"/>
        <v>-0.6559041906652463</v>
      </c>
      <c r="X33" s="55"/>
      <c r="Y33" s="55"/>
      <c r="Z33" s="58"/>
      <c r="AA33" s="58"/>
      <c r="AB33" s="58"/>
    </row>
    <row r="34" spans="1:28" x14ac:dyDescent="0.2">
      <c r="A34" s="34" t="s">
        <v>31</v>
      </c>
      <c r="B34" s="33">
        <v>0.81834783542808032</v>
      </c>
      <c r="C34" s="33">
        <v>0.81440529089593883</v>
      </c>
      <c r="D34" s="33">
        <v>0.81713175917407743</v>
      </c>
      <c r="E34" s="33">
        <v>0.79381139489194497</v>
      </c>
      <c r="F34" s="33">
        <v>0.80460442883621108</v>
      </c>
      <c r="G34" s="33">
        <v>0.79698149951314512</v>
      </c>
      <c r="H34" s="33">
        <v>0.79644847454425238</v>
      </c>
      <c r="I34" s="33">
        <v>0.78085665977832053</v>
      </c>
      <c r="J34" s="33">
        <v>0.78545831761599394</v>
      </c>
      <c r="K34" s="33">
        <v>0.76548588747868918</v>
      </c>
      <c r="L34" s="33">
        <v>0.745</v>
      </c>
      <c r="M34" s="33">
        <v>0.73399999999999999</v>
      </c>
      <c r="N34" s="33">
        <v>0.72599999999999998</v>
      </c>
      <c r="O34" s="33">
        <v>0.72299999999999998</v>
      </c>
      <c r="P34" s="33">
        <v>0.73210744546601769</v>
      </c>
      <c r="Q34" s="33">
        <v>0.7142066420664207</v>
      </c>
      <c r="R34" s="33">
        <v>0.71835560504825535</v>
      </c>
      <c r="S34" s="33">
        <v>0.70162400220203691</v>
      </c>
      <c r="T34" s="33">
        <v>0.6924311313185344</v>
      </c>
      <c r="U34" s="64">
        <f t="shared" si="7"/>
        <v>-12.591670410954592</v>
      </c>
      <c r="V34" s="64">
        <f t="shared" si="8"/>
        <v>-3.9676314147483294</v>
      </c>
      <c r="W34" s="64">
        <f t="shared" si="9"/>
        <v>-0.9192870883502513</v>
      </c>
      <c r="X34" s="57"/>
      <c r="Y34" s="58"/>
      <c r="Z34" s="57"/>
      <c r="AA34" s="55"/>
    </row>
    <row r="35" spans="1:28" x14ac:dyDescent="0.2">
      <c r="A35" s="25" t="s">
        <v>118</v>
      </c>
      <c r="B35" s="14">
        <v>0.19387668560766685</v>
      </c>
      <c r="C35" s="14">
        <v>0.18728927848954821</v>
      </c>
      <c r="D35" s="14">
        <v>0.22889141657187856</v>
      </c>
      <c r="E35" s="14">
        <v>0.2553835201993237</v>
      </c>
      <c r="F35" s="14">
        <v>0.30687224669603524</v>
      </c>
      <c r="G35" s="14">
        <v>0.30869367319071461</v>
      </c>
      <c r="H35" s="14">
        <v>0.36520938794293606</v>
      </c>
      <c r="I35" s="14">
        <v>0.37834855021571184</v>
      </c>
      <c r="J35" s="14">
        <v>0.37468017603111248</v>
      </c>
      <c r="K35" s="14">
        <v>0.40014911066141229</v>
      </c>
      <c r="L35" s="14">
        <v>0.438</v>
      </c>
      <c r="M35" s="14">
        <v>0.44800000000000001</v>
      </c>
      <c r="N35" s="14">
        <v>0.46031578947368423</v>
      </c>
      <c r="O35" s="14">
        <v>0.43839009287925695</v>
      </c>
      <c r="P35" s="14">
        <v>0.39473954587485871</v>
      </c>
      <c r="Q35" s="14">
        <v>0.40148058006287396</v>
      </c>
      <c r="R35" s="14">
        <v>0.46360502838605028</v>
      </c>
      <c r="S35" s="14">
        <v>0.48114179719703215</v>
      </c>
      <c r="T35" s="14">
        <v>0.50624074465834568</v>
      </c>
      <c r="U35" s="51">
        <f t="shared" si="7"/>
        <v>31.236405905067883</v>
      </c>
      <c r="V35" s="51">
        <f t="shared" si="8"/>
        <v>11.150119878348697</v>
      </c>
      <c r="W35" s="51">
        <f t="shared" si="9"/>
        <v>2.5098947461313523</v>
      </c>
      <c r="X35" s="55"/>
      <c r="Y35" s="55"/>
      <c r="Z35" s="57"/>
      <c r="AA35" s="55"/>
    </row>
    <row r="36" spans="1:28" x14ac:dyDescent="0.2">
      <c r="A36" s="34" t="s">
        <v>30</v>
      </c>
      <c r="B36" s="33">
        <v>0.18450893715164329</v>
      </c>
      <c r="C36" s="33">
        <v>0.17517826170745809</v>
      </c>
      <c r="D36" s="33">
        <v>0.21505162827640986</v>
      </c>
      <c r="E36" s="33">
        <v>0.24077868852459017</v>
      </c>
      <c r="F36" s="33">
        <v>0.30133174319220829</v>
      </c>
      <c r="G36" s="33">
        <v>0.30677932005632669</v>
      </c>
      <c r="H36" s="33">
        <v>0.36893608161565689</v>
      </c>
      <c r="I36" s="33">
        <v>0.37995495495495496</v>
      </c>
      <c r="J36" s="33">
        <v>0.36880290205562272</v>
      </c>
      <c r="K36" s="33">
        <v>0.37220843672456577</v>
      </c>
      <c r="L36" s="33">
        <v>0.42199999999999999</v>
      </c>
      <c r="M36" s="33">
        <v>0.435</v>
      </c>
      <c r="N36" s="33">
        <v>0.44662851455585967</v>
      </c>
      <c r="O36" s="33">
        <v>0.41543314729434605</v>
      </c>
      <c r="P36" s="33">
        <v>0.39137847053093033</v>
      </c>
      <c r="Q36" s="33">
        <v>0.39466158245948524</v>
      </c>
      <c r="R36" s="33">
        <v>0.43458980044345896</v>
      </c>
      <c r="S36" s="33">
        <v>0.46190716448032293</v>
      </c>
      <c r="T36" s="33">
        <v>0.48331622176591377</v>
      </c>
      <c r="U36" s="64">
        <f t="shared" si="7"/>
        <v>29.880728461427047</v>
      </c>
      <c r="V36" s="64">
        <f t="shared" si="8"/>
        <v>9.1937751234983427</v>
      </c>
      <c r="W36" s="64">
        <f t="shared" si="9"/>
        <v>2.1409057285590838</v>
      </c>
      <c r="X36" s="55"/>
      <c r="Y36" s="55"/>
      <c r="Z36" s="58"/>
      <c r="AA36" s="58"/>
      <c r="AB36" s="58"/>
    </row>
    <row r="37" spans="1:28" x14ac:dyDescent="0.2">
      <c r="A37" s="34" t="s">
        <v>31</v>
      </c>
      <c r="B37" s="33">
        <v>0.20127504553734063</v>
      </c>
      <c r="C37" s="33">
        <v>0.19670411985018726</v>
      </c>
      <c r="D37" s="33">
        <v>0.23979352416705771</v>
      </c>
      <c r="E37" s="33">
        <v>0.26659326832337216</v>
      </c>
      <c r="F37" s="33">
        <v>0.31128343092261435</v>
      </c>
      <c r="G37" s="33">
        <v>0.31027602261390091</v>
      </c>
      <c r="H37" s="33">
        <v>0.36225668096337843</v>
      </c>
      <c r="I37" s="33">
        <v>0.37705807852361134</v>
      </c>
      <c r="J37" s="33">
        <v>0.37899219304471254</v>
      </c>
      <c r="K37" s="33">
        <v>0.42116066430304161</v>
      </c>
      <c r="L37" s="33">
        <v>0.45</v>
      </c>
      <c r="M37" s="33">
        <v>0.45800000000000002</v>
      </c>
      <c r="N37" s="33">
        <v>0.47035212552453931</v>
      </c>
      <c r="O37" s="33">
        <v>0.45537798527563295</v>
      </c>
      <c r="P37" s="33">
        <v>0.39719210947218769</v>
      </c>
      <c r="Q37" s="33">
        <v>0.40653133274492498</v>
      </c>
      <c r="R37" s="33">
        <v>0.48389319552110249</v>
      </c>
      <c r="S37" s="33">
        <v>0.49442508710801392</v>
      </c>
      <c r="T37" s="33">
        <v>0.52231018351925151</v>
      </c>
      <c r="U37" s="64">
        <f t="shared" si="7"/>
        <v>32.103513798191088</v>
      </c>
      <c r="V37" s="64">
        <f t="shared" si="8"/>
        <v>12.511807404706381</v>
      </c>
      <c r="W37" s="64">
        <f t="shared" si="9"/>
        <v>2.7885096411237598</v>
      </c>
      <c r="X37" s="57"/>
      <c r="Y37" s="58"/>
      <c r="Z37" s="57"/>
      <c r="AA37" s="55"/>
    </row>
    <row r="38" spans="1:28" x14ac:dyDescent="0.2">
      <c r="A38" s="25" t="s">
        <v>131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14">
        <v>0.45700000000000002</v>
      </c>
      <c r="O38" s="14">
        <v>0.41699999999999998</v>
      </c>
      <c r="P38" s="14">
        <v>0.38348202216815358</v>
      </c>
      <c r="Q38" s="14">
        <v>0.36281031964952132</v>
      </c>
      <c r="R38" s="14">
        <v>0.44942058029101684</v>
      </c>
      <c r="S38" s="14">
        <v>0.46540099361249115</v>
      </c>
      <c r="T38" s="14">
        <v>0.47643475472907981</v>
      </c>
      <c r="U38" s="51" t="s">
        <v>66</v>
      </c>
      <c r="V38" s="51">
        <f t="shared" si="8"/>
        <v>9.2952732560926226</v>
      </c>
      <c r="W38" s="51">
        <f t="shared" si="9"/>
        <v>1.1033761116588658</v>
      </c>
      <c r="X38" s="55"/>
      <c r="Y38" s="55"/>
      <c r="Z38" s="57"/>
      <c r="AA38" s="55"/>
    </row>
    <row r="39" spans="1:28" x14ac:dyDescent="0.2">
      <c r="A39" s="34" t="s">
        <v>30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>
        <v>0.47499999999999998</v>
      </c>
      <c r="O39" s="33">
        <v>0.42699999999999999</v>
      </c>
      <c r="P39" s="33">
        <v>0.3997340425531915</v>
      </c>
      <c r="Q39" s="33">
        <v>0.38332802040165764</v>
      </c>
      <c r="R39" s="33">
        <v>0.47083047357584079</v>
      </c>
      <c r="S39" s="33">
        <v>0.48643857472079416</v>
      </c>
      <c r="T39" s="33">
        <v>0.49826321883442687</v>
      </c>
      <c r="U39" s="114" t="s">
        <v>66</v>
      </c>
      <c r="V39" s="64">
        <f t="shared" si="8"/>
        <v>9.8529176281235369</v>
      </c>
      <c r="W39" s="64">
        <f t="shared" si="9"/>
        <v>1.182464411363271</v>
      </c>
      <c r="X39" s="55"/>
      <c r="Y39" s="58"/>
      <c r="Z39" s="58"/>
      <c r="AA39" s="58"/>
      <c r="AB39" s="58"/>
    </row>
    <row r="40" spans="1:28" x14ac:dyDescent="0.2">
      <c r="A40" s="34" t="s">
        <v>31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118">
        <v>0.439</v>
      </c>
      <c r="O40" s="33">
        <v>0.40600000000000003</v>
      </c>
      <c r="P40" s="33">
        <v>0.36668499175371083</v>
      </c>
      <c r="Q40" s="33">
        <v>0.34153998678122932</v>
      </c>
      <c r="R40" s="33">
        <v>0.42733227119844219</v>
      </c>
      <c r="S40" s="33">
        <v>0.44432605221097499</v>
      </c>
      <c r="T40" s="33">
        <v>0.45474303247251341</v>
      </c>
      <c r="U40" s="64" t="s">
        <v>66</v>
      </c>
      <c r="V40" s="64">
        <f t="shared" si="8"/>
        <v>8.8058040718802584</v>
      </c>
      <c r="W40" s="64">
        <f t="shared" si="9"/>
        <v>1.0416980261538422</v>
      </c>
      <c r="X40" s="57"/>
      <c r="Y40" s="55"/>
      <c r="Z40" s="57"/>
      <c r="AA40" s="55"/>
    </row>
    <row r="41" spans="1:28" x14ac:dyDescent="0.2">
      <c r="A41" s="25" t="s">
        <v>33</v>
      </c>
      <c r="B41" s="14">
        <v>0.36867886289959761</v>
      </c>
      <c r="C41" s="14">
        <v>0.36755663730298949</v>
      </c>
      <c r="D41" s="14">
        <v>0.40350884365979506</v>
      </c>
      <c r="E41" s="14">
        <v>0.4199883561425336</v>
      </c>
      <c r="F41" s="14">
        <v>0.44519840093572499</v>
      </c>
      <c r="G41" s="14">
        <v>0.45423018716985492</v>
      </c>
      <c r="H41" s="14">
        <v>0.4879205873229242</v>
      </c>
      <c r="I41" s="14">
        <v>0.49458775626471402</v>
      </c>
      <c r="J41" s="14">
        <v>0.49839340246316993</v>
      </c>
      <c r="K41" s="14">
        <v>0.49536824423564652</v>
      </c>
      <c r="L41" s="14">
        <v>0.49299999999999999</v>
      </c>
      <c r="M41" s="14">
        <v>0.497</v>
      </c>
      <c r="N41" s="14">
        <v>0.49099999999999999</v>
      </c>
      <c r="O41" s="14">
        <v>0.47099999999999997</v>
      </c>
      <c r="P41" s="14">
        <v>0.44582504585522903</v>
      </c>
      <c r="Q41" s="14">
        <v>0.42460590879848342</v>
      </c>
      <c r="R41" s="14">
        <v>0.48372018116183974</v>
      </c>
      <c r="S41" s="14">
        <v>0.48756820412168794</v>
      </c>
      <c r="T41" s="14">
        <v>0.50481798923289212</v>
      </c>
      <c r="U41" s="51">
        <f t="shared" ref="U41" si="10">100*(T41-B41)</f>
        <v>13.61391263332945</v>
      </c>
      <c r="V41" s="51">
        <f t="shared" si="8"/>
        <v>5.8992943377663085</v>
      </c>
      <c r="W41" s="51">
        <f t="shared" si="9"/>
        <v>1.7249785111204174</v>
      </c>
      <c r="X41" s="55"/>
      <c r="Y41" s="55"/>
      <c r="Z41" s="57"/>
      <c r="AA41" s="55"/>
    </row>
    <row r="42" spans="1:28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7"/>
      <c r="N42" s="37"/>
      <c r="U42" s="80"/>
      <c r="V42" s="80"/>
      <c r="W42" s="81"/>
      <c r="X42" s="55"/>
      <c r="Y42" s="55"/>
      <c r="Z42" s="55"/>
      <c r="AA42" s="55"/>
    </row>
    <row r="43" spans="1:28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7"/>
      <c r="N43" s="37"/>
      <c r="U43" s="80"/>
      <c r="V43" s="80"/>
      <c r="W43" s="81"/>
      <c r="X43" s="55"/>
      <c r="Y43" s="55"/>
      <c r="Z43" s="55"/>
      <c r="AA43" s="55"/>
    </row>
    <row r="44" spans="1:28" ht="15.75" x14ac:dyDescent="0.2">
      <c r="A44" s="12" t="s">
        <v>238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W44" s="81"/>
      <c r="X44" s="55"/>
      <c r="Y44" s="55"/>
      <c r="Z44" s="55"/>
      <c r="AA44" s="55"/>
    </row>
    <row r="45" spans="1:28" ht="25.5" x14ac:dyDescent="0.2">
      <c r="A45" s="26" t="s">
        <v>42</v>
      </c>
      <c r="B45" s="1">
        <v>2006</v>
      </c>
      <c r="C45" s="1">
        <v>2007</v>
      </c>
      <c r="D45" s="1">
        <v>2008</v>
      </c>
      <c r="E45" s="1">
        <v>2009</v>
      </c>
      <c r="F45" s="1">
        <v>2010</v>
      </c>
      <c r="G45" s="1">
        <v>2011</v>
      </c>
      <c r="H45" s="1">
        <v>2012</v>
      </c>
      <c r="I45" s="1">
        <v>2013</v>
      </c>
      <c r="J45" s="1">
        <v>2014</v>
      </c>
      <c r="K45" s="1">
        <v>2015</v>
      </c>
      <c r="L45" s="1">
        <v>2016</v>
      </c>
      <c r="M45" s="1">
        <v>2017</v>
      </c>
      <c r="N45" s="1">
        <v>2018</v>
      </c>
      <c r="O45" s="1">
        <v>2019</v>
      </c>
      <c r="P45" s="1">
        <v>2020</v>
      </c>
      <c r="Q45" s="1">
        <v>2021</v>
      </c>
      <c r="R45" s="1">
        <v>2022</v>
      </c>
      <c r="S45" s="1">
        <v>2023</v>
      </c>
      <c r="T45" s="1">
        <v>2024</v>
      </c>
      <c r="U45" s="79" t="s">
        <v>137</v>
      </c>
      <c r="V45" s="79" t="s">
        <v>130</v>
      </c>
      <c r="W45" s="79" t="s">
        <v>138</v>
      </c>
      <c r="X45" s="55"/>
      <c r="Y45" s="55"/>
      <c r="Z45" s="55"/>
      <c r="AA45" s="55"/>
    </row>
    <row r="46" spans="1:28" x14ac:dyDescent="0.2">
      <c r="A46" s="25" t="s">
        <v>239</v>
      </c>
      <c r="B46" s="14">
        <v>0.28492584322252884</v>
      </c>
      <c r="C46" s="14">
        <v>0.2864504664593514</v>
      </c>
      <c r="D46" s="14">
        <v>0.32738887943205597</v>
      </c>
      <c r="E46" s="14">
        <v>0.34119003644963014</v>
      </c>
      <c r="F46" s="14">
        <v>0.36587155963302753</v>
      </c>
      <c r="G46" s="14">
        <v>0.35745431660335797</v>
      </c>
      <c r="H46" s="14">
        <v>0.40123813263726871</v>
      </c>
      <c r="I46" s="14">
        <v>0.41360639477215705</v>
      </c>
      <c r="J46" s="14">
        <v>0.42158948024019649</v>
      </c>
      <c r="K46" s="14">
        <v>0.42404695490469552</v>
      </c>
      <c r="L46" s="14">
        <v>0.435</v>
      </c>
      <c r="M46" s="14">
        <v>0.442</v>
      </c>
      <c r="N46" s="14">
        <v>0.43867329275783123</v>
      </c>
      <c r="O46" s="14">
        <v>0.41287619131857684</v>
      </c>
      <c r="P46" s="14">
        <v>0.38848544952387049</v>
      </c>
      <c r="Q46" s="14">
        <v>0.37579909648823728</v>
      </c>
      <c r="R46" s="14">
        <v>0.44763588648696734</v>
      </c>
      <c r="S46" s="14">
        <v>0.45416143779132306</v>
      </c>
      <c r="T46" s="14">
        <v>0.47597997502403661</v>
      </c>
      <c r="U46" s="51">
        <f>100*(T46-B46)</f>
        <v>19.105413180150776</v>
      </c>
      <c r="V46" s="51">
        <f>100*(T46-P46)</f>
        <v>8.7494525500166116</v>
      </c>
      <c r="W46" s="51">
        <f>100*(T46-S46)</f>
        <v>2.1818537232713542</v>
      </c>
      <c r="X46" s="55"/>
      <c r="Y46" s="55"/>
      <c r="Z46" s="55"/>
      <c r="AA46" s="55"/>
    </row>
    <row r="47" spans="1:28" x14ac:dyDescent="0.2">
      <c r="A47" s="34" t="s">
        <v>30</v>
      </c>
      <c r="B47" s="33">
        <v>0.28389245689258569</v>
      </c>
      <c r="C47" s="33">
        <v>0.28863888210656802</v>
      </c>
      <c r="D47" s="33">
        <v>0.33413319621398235</v>
      </c>
      <c r="E47" s="33">
        <v>0.35171961390685036</v>
      </c>
      <c r="F47" s="33">
        <v>0.37359301385795107</v>
      </c>
      <c r="G47" s="33">
        <v>0.37742443528726455</v>
      </c>
      <c r="H47" s="33">
        <v>0.42129608938547486</v>
      </c>
      <c r="I47" s="33">
        <v>0.42904691947479573</v>
      </c>
      <c r="J47" s="33">
        <v>0.43712740246288412</v>
      </c>
      <c r="K47" s="33">
        <v>0.44527261123267686</v>
      </c>
      <c r="L47" s="33">
        <v>0.45300000000000001</v>
      </c>
      <c r="M47" s="33">
        <v>0.46500000000000002</v>
      </c>
      <c r="N47" s="33">
        <v>0.45879786718371302</v>
      </c>
      <c r="O47" s="33">
        <v>0.43541443587334194</v>
      </c>
      <c r="P47" s="33">
        <v>0.42142462962176847</v>
      </c>
      <c r="Q47" s="33">
        <v>0.39815841791357121</v>
      </c>
      <c r="R47" s="33">
        <v>0.46630016492578341</v>
      </c>
      <c r="S47" s="33">
        <v>0.47194638093743696</v>
      </c>
      <c r="T47" s="33">
        <v>0.49645703185360146</v>
      </c>
      <c r="U47" s="64">
        <f t="shared" ref="U47:U57" si="11">100*(T47-B47)</f>
        <v>21.256457496101579</v>
      </c>
      <c r="V47" s="64">
        <f t="shared" ref="V47:V58" si="12">100*(T47-P47)</f>
        <v>7.5032402231832993</v>
      </c>
      <c r="W47" s="64">
        <f t="shared" ref="W47:W58" si="13">100*(T47-S47)</f>
        <v>2.4510650916164503</v>
      </c>
      <c r="X47" s="55"/>
      <c r="Y47" s="55"/>
      <c r="Z47" s="55"/>
      <c r="AA47" s="55"/>
    </row>
    <row r="48" spans="1:28" x14ac:dyDescent="0.2">
      <c r="A48" s="34" t="s">
        <v>31</v>
      </c>
      <c r="B48" s="33">
        <v>0.2860905998506596</v>
      </c>
      <c r="C48" s="33">
        <v>0.28402563889120119</v>
      </c>
      <c r="D48" s="33">
        <v>0.31991131756756758</v>
      </c>
      <c r="E48" s="33">
        <v>0.32971946588264117</v>
      </c>
      <c r="F48" s="33">
        <v>0.35760275273901754</v>
      </c>
      <c r="G48" s="33">
        <v>0.33574159649081653</v>
      </c>
      <c r="H48" s="33">
        <v>0.37978102887741444</v>
      </c>
      <c r="I48" s="33">
        <v>0.39764069212693742</v>
      </c>
      <c r="J48" s="33">
        <v>0.40538269470853738</v>
      </c>
      <c r="K48" s="33">
        <v>0.40196357427433127</v>
      </c>
      <c r="L48" s="33">
        <v>0.41599999999999998</v>
      </c>
      <c r="M48" s="33">
        <v>0.41699999999999998</v>
      </c>
      <c r="N48" s="33">
        <v>0.41798953780656267</v>
      </c>
      <c r="O48" s="33">
        <v>0.38979523329976501</v>
      </c>
      <c r="P48" s="33">
        <v>0.35522791076441723</v>
      </c>
      <c r="Q48" s="33">
        <v>0.35260793123656964</v>
      </c>
      <c r="R48" s="33">
        <v>0.4285425055676782</v>
      </c>
      <c r="S48" s="33">
        <v>0.43638685395523891</v>
      </c>
      <c r="T48" s="33">
        <v>0.45545080334616916</v>
      </c>
      <c r="U48" s="64">
        <f t="shared" si="11"/>
        <v>16.936020349550958</v>
      </c>
      <c r="V48" s="64">
        <f t="shared" si="12"/>
        <v>10.022289258175194</v>
      </c>
      <c r="W48" s="64">
        <f t="shared" si="13"/>
        <v>1.9063949390930257</v>
      </c>
      <c r="X48" s="55"/>
      <c r="Y48" s="55"/>
      <c r="Z48" s="55"/>
      <c r="AA48" s="55"/>
    </row>
    <row r="49" spans="1:32" x14ac:dyDescent="0.2">
      <c r="A49" s="25" t="s">
        <v>35</v>
      </c>
      <c r="B49" s="14">
        <v>0.39403055898263262</v>
      </c>
      <c r="C49" s="14">
        <v>0.38543667433157491</v>
      </c>
      <c r="D49" s="14">
        <v>0.41963794503680807</v>
      </c>
      <c r="E49" s="14">
        <v>0.44075934281093043</v>
      </c>
      <c r="F49" s="14">
        <v>0.46364701093953764</v>
      </c>
      <c r="G49" s="14">
        <v>0.48253292905581641</v>
      </c>
      <c r="H49" s="14">
        <v>0.50885030820562127</v>
      </c>
      <c r="I49" s="14">
        <v>0.51406193793125998</v>
      </c>
      <c r="J49" s="14">
        <v>0.51622063645757899</v>
      </c>
      <c r="K49" s="14">
        <v>0.50966658442044266</v>
      </c>
      <c r="L49" s="14">
        <v>0.497</v>
      </c>
      <c r="M49" s="14">
        <v>0.502</v>
      </c>
      <c r="N49" s="14">
        <v>0.49099999999999999</v>
      </c>
      <c r="O49" s="14">
        <v>0.47399999999999998</v>
      </c>
      <c r="P49" s="14">
        <v>0.44553390830958484</v>
      </c>
      <c r="Q49" s="14">
        <v>0.41893334689104683</v>
      </c>
      <c r="R49" s="14">
        <v>0.47602878344951655</v>
      </c>
      <c r="S49" s="14">
        <v>0.47924207892031995</v>
      </c>
      <c r="T49" s="14">
        <v>0.49657691227136286</v>
      </c>
      <c r="U49" s="51">
        <f t="shared" si="11"/>
        <v>10.254635328873023</v>
      </c>
      <c r="V49" s="51">
        <f t="shared" si="12"/>
        <v>5.104300396177802</v>
      </c>
      <c r="W49" s="51">
        <f t="shared" si="13"/>
        <v>1.7334833351042911</v>
      </c>
      <c r="X49" s="55"/>
      <c r="Y49" s="55"/>
      <c r="Z49" s="55"/>
      <c r="AA49" s="55"/>
    </row>
    <row r="50" spans="1:32" x14ac:dyDescent="0.2">
      <c r="A50" s="34" t="s">
        <v>30</v>
      </c>
      <c r="B50" s="33">
        <v>0.39423817028919106</v>
      </c>
      <c r="C50" s="33">
        <v>0.38848071603502654</v>
      </c>
      <c r="D50" s="33">
        <v>0.42458081654061552</v>
      </c>
      <c r="E50" s="33">
        <v>0.44814310842653743</v>
      </c>
      <c r="F50" s="33">
        <v>0.47323829580430909</v>
      </c>
      <c r="G50" s="33">
        <v>0.49234495970614778</v>
      </c>
      <c r="H50" s="33">
        <v>0.51538533775746576</v>
      </c>
      <c r="I50" s="33">
        <v>0.51884564519176268</v>
      </c>
      <c r="J50" s="33">
        <v>0.51453090863367024</v>
      </c>
      <c r="K50" s="33">
        <v>0.51180354489330082</v>
      </c>
      <c r="L50" s="33">
        <v>0.495</v>
      </c>
      <c r="M50" s="33">
        <v>0.502</v>
      </c>
      <c r="N50" s="33">
        <v>0.49</v>
      </c>
      <c r="O50" s="33">
        <v>0.47</v>
      </c>
      <c r="P50" s="33">
        <v>0.44974112801473465</v>
      </c>
      <c r="Q50" s="33">
        <v>0.41097646893053402</v>
      </c>
      <c r="R50" s="33">
        <v>0.46921396735440835</v>
      </c>
      <c r="S50" s="33">
        <v>0.47197792468421673</v>
      </c>
      <c r="T50" s="33">
        <v>0.49298556152079465</v>
      </c>
      <c r="U50" s="64">
        <f t="shared" si="11"/>
        <v>9.8747391231603583</v>
      </c>
      <c r="V50" s="64">
        <f t="shared" si="12"/>
        <v>4.3244433506059998</v>
      </c>
      <c r="W50" s="64">
        <f t="shared" si="13"/>
        <v>2.1007636836577914</v>
      </c>
      <c r="X50" s="55"/>
      <c r="Y50" s="55"/>
      <c r="Z50" s="55"/>
      <c r="AA50" s="55"/>
    </row>
    <row r="51" spans="1:32" x14ac:dyDescent="0.2">
      <c r="A51" s="34" t="s">
        <v>31</v>
      </c>
      <c r="B51" s="33">
        <v>0.39380757420675538</v>
      </c>
      <c r="C51" s="33">
        <v>0.38224537293583066</v>
      </c>
      <c r="D51" s="33">
        <v>0.41436563797148529</v>
      </c>
      <c r="E51" s="33">
        <v>0.43298140120262901</v>
      </c>
      <c r="F51" s="33">
        <v>0.4535535893895225</v>
      </c>
      <c r="G51" s="33">
        <v>0.47212189426646733</v>
      </c>
      <c r="H51" s="33">
        <v>0.50187847517908135</v>
      </c>
      <c r="I51" s="33">
        <v>0.5088945578231292</v>
      </c>
      <c r="J51" s="33">
        <v>0.51803428031581078</v>
      </c>
      <c r="K51" s="33">
        <v>0.50735562108611376</v>
      </c>
      <c r="L51" s="33">
        <v>0.5</v>
      </c>
      <c r="M51" s="33">
        <v>0.501</v>
      </c>
      <c r="N51" s="33">
        <v>0.49299999999999999</v>
      </c>
      <c r="O51" s="33">
        <v>0.47799999999999998</v>
      </c>
      <c r="P51" s="33">
        <v>0.44100377900621507</v>
      </c>
      <c r="Q51" s="33">
        <v>0.42739795841889888</v>
      </c>
      <c r="R51" s="33">
        <v>0.48306220678730277</v>
      </c>
      <c r="S51" s="33">
        <v>0.48665273036259454</v>
      </c>
      <c r="T51" s="33">
        <v>0.50025411820981192</v>
      </c>
      <c r="U51" s="64">
        <f t="shared" si="11"/>
        <v>10.644654400305653</v>
      </c>
      <c r="V51" s="64">
        <f t="shared" si="12"/>
        <v>5.9250339203596845</v>
      </c>
      <c r="W51" s="64">
        <f t="shared" si="13"/>
        <v>1.3601387847217372</v>
      </c>
      <c r="X51" s="55"/>
      <c r="Y51" s="55"/>
      <c r="Z51" s="55"/>
      <c r="AA51" s="55"/>
    </row>
    <row r="52" spans="1:32" x14ac:dyDescent="0.2">
      <c r="A52" s="25" t="s">
        <v>36</v>
      </c>
      <c r="B52" s="14">
        <v>0.80904023400849934</v>
      </c>
      <c r="C52" s="14">
        <v>0.81372914779086503</v>
      </c>
      <c r="D52" s="14">
        <v>0.81641894411592353</v>
      </c>
      <c r="E52" s="14">
        <v>0.7986825437040791</v>
      </c>
      <c r="F52" s="14">
        <v>0.80522037663452317</v>
      </c>
      <c r="G52" s="14">
        <v>0.79362280878500902</v>
      </c>
      <c r="H52" s="14">
        <v>0.79198909816518226</v>
      </c>
      <c r="I52" s="14">
        <v>0.78085665977832053</v>
      </c>
      <c r="J52" s="14">
        <v>0.78545831761599394</v>
      </c>
      <c r="K52" s="14">
        <v>0.76548588747868918</v>
      </c>
      <c r="L52" s="14">
        <v>0.73099999999999998</v>
      </c>
      <c r="M52" s="14">
        <v>0.72</v>
      </c>
      <c r="N52" s="14">
        <v>0.70799999999999996</v>
      </c>
      <c r="O52" s="14">
        <v>0.70599999999999996</v>
      </c>
      <c r="P52" s="14">
        <v>0.71556954518498239</v>
      </c>
      <c r="Q52" s="14">
        <v>0.68712722490959466</v>
      </c>
      <c r="R52" s="14">
        <v>0.6928006736211817</v>
      </c>
      <c r="S52" s="14">
        <v>0.68081352154531949</v>
      </c>
      <c r="T52" s="14">
        <v>0.67298105682951148</v>
      </c>
      <c r="U52" s="51">
        <f t="shared" si="11"/>
        <v>-13.605917717898786</v>
      </c>
      <c r="V52" s="51">
        <f t="shared" si="12"/>
        <v>-4.2588488355470915</v>
      </c>
      <c r="W52" s="51">
        <f t="shared" si="13"/>
        <v>-0.78324647158080074</v>
      </c>
      <c r="X52" s="55"/>
      <c r="Y52" s="55"/>
      <c r="Z52" s="55"/>
      <c r="AA52" s="55"/>
    </row>
    <row r="53" spans="1:32" x14ac:dyDescent="0.2">
      <c r="A53" s="34" t="s">
        <v>30</v>
      </c>
      <c r="B53" s="33">
        <v>0.79920544835414298</v>
      </c>
      <c r="C53" s="33">
        <v>0.81300902487343163</v>
      </c>
      <c r="D53" s="33">
        <v>0.8156430796617713</v>
      </c>
      <c r="E53" s="33">
        <v>0.8038723181580324</v>
      </c>
      <c r="F53" s="33">
        <v>0.80588112180828797</v>
      </c>
      <c r="G53" s="33">
        <v>0.79002295971613445</v>
      </c>
      <c r="H53" s="33">
        <v>0.78724899598393572</v>
      </c>
      <c r="I53" s="33">
        <v>0.75896572221121461</v>
      </c>
      <c r="J53" s="33">
        <v>0.74882746232910891</v>
      </c>
      <c r="K53" s="33">
        <v>0.73181141439205954</v>
      </c>
      <c r="L53" s="33">
        <v>0.71699999999999997</v>
      </c>
      <c r="M53" s="33">
        <v>0.70499999999999996</v>
      </c>
      <c r="N53" s="33">
        <v>0.69099999999999995</v>
      </c>
      <c r="O53" s="33">
        <v>0.68899999999999995</v>
      </c>
      <c r="P53" s="33">
        <v>0.69862381084326219</v>
      </c>
      <c r="Q53" s="33">
        <v>0.65904525016741611</v>
      </c>
      <c r="R53" s="33">
        <v>0.66682388453919439</v>
      </c>
      <c r="S53" s="33">
        <v>0.65949045783585603</v>
      </c>
      <c r="T53" s="33">
        <v>0.65293141592920356</v>
      </c>
      <c r="U53" s="64">
        <f t="shared" si="11"/>
        <v>-14.627403242493941</v>
      </c>
      <c r="V53" s="64">
        <f t="shared" si="12"/>
        <v>-4.5692394914058632</v>
      </c>
      <c r="W53" s="64">
        <f t="shared" si="13"/>
        <v>-0.6559041906652463</v>
      </c>
      <c r="X53" s="55"/>
      <c r="Y53" s="55"/>
      <c r="Z53" s="55"/>
      <c r="AA53" s="55"/>
    </row>
    <row r="54" spans="1:32" x14ac:dyDescent="0.2">
      <c r="A54" s="34" t="s">
        <v>31</v>
      </c>
      <c r="B54" s="33">
        <v>0.81834783542808032</v>
      </c>
      <c r="C54" s="33">
        <v>0.81440529089593883</v>
      </c>
      <c r="D54" s="33">
        <v>0.81713175917407743</v>
      </c>
      <c r="E54" s="33">
        <v>0.79381139489194497</v>
      </c>
      <c r="F54" s="33">
        <v>0.80460442883621108</v>
      </c>
      <c r="G54" s="33">
        <v>0.79698149951314512</v>
      </c>
      <c r="H54" s="33">
        <v>0.79644847454425238</v>
      </c>
      <c r="I54" s="33">
        <v>0.78085665977832053</v>
      </c>
      <c r="J54" s="33">
        <v>0.78545831761599394</v>
      </c>
      <c r="K54" s="33">
        <v>0.76548588747868918</v>
      </c>
      <c r="L54" s="33">
        <v>0.745</v>
      </c>
      <c r="M54" s="33">
        <v>0.73399999999999999</v>
      </c>
      <c r="N54" s="33">
        <v>0.72599999999999998</v>
      </c>
      <c r="O54" s="33">
        <v>0.72299999999999998</v>
      </c>
      <c r="P54" s="33">
        <v>0.73210744546601769</v>
      </c>
      <c r="Q54" s="33">
        <v>0.7142066420664207</v>
      </c>
      <c r="R54" s="33">
        <v>0.71835560504825535</v>
      </c>
      <c r="S54" s="33">
        <v>0.70162400220203691</v>
      </c>
      <c r="T54" s="33">
        <v>0.6924311313185344</v>
      </c>
      <c r="U54" s="64">
        <f t="shared" si="11"/>
        <v>-12.591670410954592</v>
      </c>
      <c r="V54" s="64">
        <f t="shared" si="12"/>
        <v>-3.9676314147483294</v>
      </c>
      <c r="W54" s="64">
        <f t="shared" si="13"/>
        <v>-0.9192870883502513</v>
      </c>
      <c r="X54" s="55"/>
      <c r="Y54" s="55"/>
      <c r="Z54" s="55"/>
      <c r="AA54" s="55"/>
    </row>
    <row r="55" spans="1:32" x14ac:dyDescent="0.2">
      <c r="A55" s="25" t="s">
        <v>118</v>
      </c>
      <c r="B55" s="14">
        <v>0.19387668560766685</v>
      </c>
      <c r="C55" s="14">
        <v>0.18728927848954821</v>
      </c>
      <c r="D55" s="14">
        <v>0.22889141657187856</v>
      </c>
      <c r="E55" s="14">
        <v>0.2553835201993237</v>
      </c>
      <c r="F55" s="14">
        <v>0.30687224669603524</v>
      </c>
      <c r="G55" s="14">
        <v>0.30869367319071461</v>
      </c>
      <c r="H55" s="14">
        <v>0.36520938794293606</v>
      </c>
      <c r="I55" s="14">
        <v>0.37834855021571184</v>
      </c>
      <c r="J55" s="14">
        <v>0.37468017603111248</v>
      </c>
      <c r="K55" s="14">
        <v>0.40014911066141229</v>
      </c>
      <c r="L55" s="14">
        <v>0.438</v>
      </c>
      <c r="M55" s="14">
        <v>0.44800000000000001</v>
      </c>
      <c r="N55" s="14">
        <v>0.46</v>
      </c>
      <c r="O55" s="14">
        <v>0.438</v>
      </c>
      <c r="P55" s="14">
        <v>0.39473954587485871</v>
      </c>
      <c r="Q55" s="14">
        <v>0.40148058006287396</v>
      </c>
      <c r="R55" s="14">
        <v>0.46360502838605028</v>
      </c>
      <c r="S55" s="14">
        <v>0.48114179719703215</v>
      </c>
      <c r="T55" s="14">
        <v>0.50624074465834568</v>
      </c>
      <c r="U55" s="51">
        <f t="shared" si="11"/>
        <v>31.236405905067883</v>
      </c>
      <c r="V55" s="51">
        <f t="shared" si="12"/>
        <v>11.150119878348697</v>
      </c>
      <c r="W55" s="51">
        <f t="shared" si="13"/>
        <v>2.5098947461313523</v>
      </c>
      <c r="X55" s="55"/>
      <c r="Y55" s="55"/>
      <c r="Z55" s="55"/>
      <c r="AA55" s="55"/>
    </row>
    <row r="56" spans="1:32" x14ac:dyDescent="0.2">
      <c r="A56" s="34" t="s">
        <v>30</v>
      </c>
      <c r="B56" s="33">
        <v>0.18450893715164329</v>
      </c>
      <c r="C56" s="33">
        <v>0.17517826170745809</v>
      </c>
      <c r="D56" s="33">
        <v>0.21505162827640986</v>
      </c>
      <c r="E56" s="33">
        <v>0.24077868852459017</v>
      </c>
      <c r="F56" s="33">
        <v>0.30133174319220829</v>
      </c>
      <c r="G56" s="33">
        <v>0.30677932005632669</v>
      </c>
      <c r="H56" s="33">
        <v>0.36893608161565689</v>
      </c>
      <c r="I56" s="33">
        <v>0.37995495495495496</v>
      </c>
      <c r="J56" s="33">
        <v>0.36880290205562272</v>
      </c>
      <c r="K56" s="33">
        <v>0.37220843672456577</v>
      </c>
      <c r="L56" s="33">
        <v>0.42199999999999999</v>
      </c>
      <c r="M56" s="33">
        <v>0.435</v>
      </c>
      <c r="N56" s="33">
        <v>0.44700000000000001</v>
      </c>
      <c r="O56" s="33">
        <v>0.41499999999999998</v>
      </c>
      <c r="P56" s="33">
        <v>0.39137847053093033</v>
      </c>
      <c r="Q56" s="33">
        <v>0.39466158245948524</v>
      </c>
      <c r="R56" s="33">
        <v>0.43458980044345896</v>
      </c>
      <c r="S56" s="33">
        <v>0.46190716448032293</v>
      </c>
      <c r="T56" s="33">
        <v>0.48331622176591377</v>
      </c>
      <c r="U56" s="64">
        <f t="shared" si="11"/>
        <v>29.880728461427047</v>
      </c>
      <c r="V56" s="64">
        <f t="shared" si="12"/>
        <v>9.1937751234983427</v>
      </c>
      <c r="W56" s="64">
        <f t="shared" si="13"/>
        <v>2.1409057285590838</v>
      </c>
      <c r="X56" s="55"/>
      <c r="Y56" s="55"/>
      <c r="Z56" s="55"/>
      <c r="AA56" s="55"/>
    </row>
    <row r="57" spans="1:32" x14ac:dyDescent="0.2">
      <c r="A57" s="34" t="s">
        <v>31</v>
      </c>
      <c r="B57" s="33">
        <v>0.20127504553734063</v>
      </c>
      <c r="C57" s="33">
        <v>0.19670411985018726</v>
      </c>
      <c r="D57" s="33">
        <v>0.23979352416705771</v>
      </c>
      <c r="E57" s="33">
        <v>0.26659326832337216</v>
      </c>
      <c r="F57" s="33">
        <v>0.31128343092261435</v>
      </c>
      <c r="G57" s="33">
        <v>0.31027602261390091</v>
      </c>
      <c r="H57" s="33">
        <v>0.36225668096337843</v>
      </c>
      <c r="I57" s="33">
        <v>0.37705807852361134</v>
      </c>
      <c r="J57" s="33">
        <v>0.37899219304471254</v>
      </c>
      <c r="K57" s="33">
        <v>0.42116066430304161</v>
      </c>
      <c r="L57" s="33">
        <v>0.45</v>
      </c>
      <c r="M57" s="33">
        <v>0.45800000000000002</v>
      </c>
      <c r="N57" s="33">
        <v>0.47</v>
      </c>
      <c r="O57" s="33">
        <v>0.45500000000000002</v>
      </c>
      <c r="P57" s="33">
        <v>0.39719210947218769</v>
      </c>
      <c r="Q57" s="33">
        <v>0.40653133274492498</v>
      </c>
      <c r="R57" s="33">
        <v>0.48389319552110249</v>
      </c>
      <c r="S57" s="33">
        <v>0.49442508710801392</v>
      </c>
      <c r="T57" s="33">
        <v>0.52231018351925151</v>
      </c>
      <c r="U57" s="64">
        <f t="shared" si="11"/>
        <v>32.103513798191088</v>
      </c>
      <c r="V57" s="64">
        <f t="shared" si="12"/>
        <v>12.511807404706381</v>
      </c>
      <c r="W57" s="64">
        <f t="shared" si="13"/>
        <v>2.7885096411237598</v>
      </c>
      <c r="X57" s="55"/>
      <c r="Y57" s="55"/>
      <c r="Z57" s="55"/>
      <c r="AA57" s="55"/>
    </row>
    <row r="58" spans="1:32" x14ac:dyDescent="0.2">
      <c r="A58" s="25" t="s">
        <v>33</v>
      </c>
      <c r="B58" s="14">
        <v>0.36867886289959761</v>
      </c>
      <c r="C58" s="14">
        <v>0.36755663730298949</v>
      </c>
      <c r="D58" s="14">
        <v>0.40350884365979506</v>
      </c>
      <c r="E58" s="14">
        <v>0.4199883561425336</v>
      </c>
      <c r="F58" s="14">
        <v>0.44519840093572499</v>
      </c>
      <c r="G58" s="14">
        <v>0.45423018716985492</v>
      </c>
      <c r="H58" s="14">
        <v>0.4879205873229242</v>
      </c>
      <c r="I58" s="14">
        <v>0.49458775626471402</v>
      </c>
      <c r="J58" s="14">
        <v>0.49839340246316993</v>
      </c>
      <c r="K58" s="14">
        <v>0.49536824423564652</v>
      </c>
      <c r="L58" s="14">
        <v>0.49299999999999999</v>
      </c>
      <c r="M58" s="14">
        <v>0.497</v>
      </c>
      <c r="N58" s="14">
        <v>0.49099999999999999</v>
      </c>
      <c r="O58" s="14">
        <v>0.47099999999999997</v>
      </c>
      <c r="P58" s="14">
        <v>0.44582504585522903</v>
      </c>
      <c r="Q58" s="14">
        <v>0.42460590879848342</v>
      </c>
      <c r="R58" s="14">
        <v>0.48372018116183974</v>
      </c>
      <c r="S58" s="14">
        <v>0.48756820412168794</v>
      </c>
      <c r="T58" s="14">
        <v>0.50481798923289212</v>
      </c>
      <c r="U58" s="51">
        <f t="shared" ref="U58" si="14">100*(T58-B58)</f>
        <v>13.61391263332945</v>
      </c>
      <c r="V58" s="51">
        <f t="shared" si="12"/>
        <v>5.8992943377663085</v>
      </c>
      <c r="W58" s="51">
        <f t="shared" si="13"/>
        <v>1.7249785111204174</v>
      </c>
      <c r="X58" s="55"/>
      <c r="Y58" s="55"/>
      <c r="Z58" s="55"/>
      <c r="AA58" s="55"/>
    </row>
    <row r="59" spans="1:32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7"/>
      <c r="N59" s="37"/>
      <c r="U59" s="80"/>
      <c r="V59" s="80"/>
      <c r="W59" s="81"/>
      <c r="X59" s="55"/>
      <c r="Y59" s="55"/>
      <c r="Z59" s="55"/>
      <c r="AA59" s="55"/>
    </row>
    <row r="60" spans="1:3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7"/>
      <c r="N60" s="37"/>
      <c r="U60" s="80"/>
      <c r="V60" s="80"/>
      <c r="W60" s="81"/>
      <c r="X60" s="55"/>
      <c r="Y60" s="55"/>
      <c r="Z60" s="55"/>
      <c r="AA60" s="55"/>
    </row>
    <row r="61" spans="1:32" ht="15.75" x14ac:dyDescent="0.25">
      <c r="A61" s="12" t="s">
        <v>226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7"/>
      <c r="N61" s="37"/>
      <c r="U61" s="80"/>
      <c r="V61" s="80"/>
      <c r="W61" s="81"/>
      <c r="X61" s="55"/>
      <c r="Y61" s="55"/>
      <c r="Z61" s="55"/>
      <c r="AA61" s="55"/>
    </row>
    <row r="62" spans="1:32" ht="25.5" x14ac:dyDescent="0.25">
      <c r="A62" s="24" t="s">
        <v>4</v>
      </c>
      <c r="B62" s="1">
        <v>2006</v>
      </c>
      <c r="C62" s="1">
        <v>2007</v>
      </c>
      <c r="D62" s="1">
        <v>2008</v>
      </c>
      <c r="E62" s="1">
        <v>2009</v>
      </c>
      <c r="F62" s="1">
        <v>2010</v>
      </c>
      <c r="G62" s="1">
        <v>2011</v>
      </c>
      <c r="H62" s="1">
        <v>2012</v>
      </c>
      <c r="I62" s="1">
        <v>2013</v>
      </c>
      <c r="J62" s="1">
        <v>2014</v>
      </c>
      <c r="K62" s="1">
        <v>2015</v>
      </c>
      <c r="L62" s="1">
        <v>2016</v>
      </c>
      <c r="M62" s="1">
        <v>2017</v>
      </c>
      <c r="N62" s="1">
        <v>2018</v>
      </c>
      <c r="O62" s="1">
        <v>2019</v>
      </c>
      <c r="P62" s="1">
        <v>2020</v>
      </c>
      <c r="Q62" s="1">
        <v>2021</v>
      </c>
      <c r="R62" s="1">
        <v>2022</v>
      </c>
      <c r="S62" s="1">
        <v>2023</v>
      </c>
      <c r="T62" s="1">
        <v>2024</v>
      </c>
      <c r="U62" s="79" t="s">
        <v>137</v>
      </c>
      <c r="V62" s="79" t="s">
        <v>130</v>
      </c>
      <c r="W62" s="79" t="s">
        <v>138</v>
      </c>
      <c r="X62" s="48"/>
      <c r="Y62" s="48"/>
      <c r="AA62" s="55"/>
      <c r="AB62" s="55"/>
      <c r="AC62" s="55"/>
      <c r="AD62"/>
      <c r="AE62"/>
      <c r="AF62"/>
    </row>
    <row r="63" spans="1:32" x14ac:dyDescent="0.25">
      <c r="A63" s="27" t="s">
        <v>12</v>
      </c>
      <c r="B63" s="33">
        <v>0.39722143464700876</v>
      </c>
      <c r="C63" s="33">
        <v>0.40778390938135345</v>
      </c>
      <c r="D63" s="33">
        <v>0.41092995169082125</v>
      </c>
      <c r="E63" s="33">
        <v>0.43534230544177882</v>
      </c>
      <c r="F63" s="33">
        <v>0.47034135422495804</v>
      </c>
      <c r="G63" s="33">
        <v>0.48476052249637153</v>
      </c>
      <c r="H63" s="33">
        <v>0.51214515657009074</v>
      </c>
      <c r="I63" s="33">
        <v>0.50736543909348442</v>
      </c>
      <c r="J63" s="33">
        <v>0.53002537355511703</v>
      </c>
      <c r="K63" s="33">
        <v>0.52495793606281549</v>
      </c>
      <c r="L63" s="33">
        <v>0.51769547325102883</v>
      </c>
      <c r="M63" s="33">
        <v>0.52179691653375859</v>
      </c>
      <c r="N63" s="33">
        <v>0.52434562341683089</v>
      </c>
      <c r="O63" s="33">
        <v>0.51010233534505378</v>
      </c>
      <c r="P63" s="33">
        <v>0.49284712482468446</v>
      </c>
      <c r="Q63" s="33">
        <v>0.46216931216931217</v>
      </c>
      <c r="R63" s="33">
        <v>0.51595006934812759</v>
      </c>
      <c r="S63" s="33">
        <v>0.53114382785956959</v>
      </c>
      <c r="T63" s="33">
        <v>0.56869369369369371</v>
      </c>
      <c r="U63" s="64">
        <f>100*(T63-B63)</f>
        <v>17.147225904668495</v>
      </c>
      <c r="V63" s="64">
        <f>100*(T63-P63)</f>
        <v>7.5846568869009259</v>
      </c>
      <c r="W63" s="64">
        <f>100*(T63-S63)</f>
        <v>3.7549865834124119</v>
      </c>
      <c r="X63" s="48"/>
      <c r="Y63" s="57"/>
      <c r="Z63" s="57"/>
      <c r="AA63" s="55"/>
      <c r="AB63" s="55"/>
      <c r="AC63" s="55"/>
      <c r="AD63"/>
      <c r="AE63"/>
      <c r="AF63"/>
    </row>
    <row r="64" spans="1:32" x14ac:dyDescent="0.25">
      <c r="A64" s="27" t="s">
        <v>13</v>
      </c>
      <c r="B64" s="33">
        <v>0.41590909090909089</v>
      </c>
      <c r="C64" s="33">
        <v>0.39484662576687118</v>
      </c>
      <c r="D64" s="33">
        <v>0.41751990898748575</v>
      </c>
      <c r="E64" s="33">
        <v>0.43913143913143915</v>
      </c>
      <c r="F64" s="33">
        <v>0.45750740487582592</v>
      </c>
      <c r="G64" s="33">
        <v>0.45362449347140926</v>
      </c>
      <c r="H64" s="33">
        <v>0.4918484500574053</v>
      </c>
      <c r="I64" s="33">
        <v>0.49710715112242537</v>
      </c>
      <c r="J64" s="33">
        <v>0.50584728273331803</v>
      </c>
      <c r="K64" s="33">
        <v>0.48594741613780601</v>
      </c>
      <c r="L64" s="33">
        <v>0.46145350121493262</v>
      </c>
      <c r="M64" s="33">
        <v>0.4670113753877973</v>
      </c>
      <c r="N64" s="33">
        <v>0.47914995990376902</v>
      </c>
      <c r="O64" s="33">
        <v>0.45537124802527645</v>
      </c>
      <c r="P64" s="33">
        <v>0.42667166135980522</v>
      </c>
      <c r="Q64" s="33">
        <v>0.41501756981690402</v>
      </c>
      <c r="R64" s="33">
        <v>0.45709601020222262</v>
      </c>
      <c r="S64" s="33">
        <v>0.47826880934989041</v>
      </c>
      <c r="T64" s="33">
        <v>0.49947238832219487</v>
      </c>
      <c r="U64" s="64">
        <f t="shared" ref="U64:U78" si="15">100*(T64-B64)</f>
        <v>8.3563297413103967</v>
      </c>
      <c r="V64" s="64">
        <f t="shared" ref="V64:V78" si="16">100*(T64-P64)</f>
        <v>7.2800726962389648</v>
      </c>
      <c r="W64" s="64">
        <f t="shared" ref="W64:W78" si="17">100*(T64-S64)</f>
        <v>2.1203578972304458</v>
      </c>
      <c r="X64" s="48"/>
      <c r="Y64" s="57"/>
      <c r="Z64" s="57"/>
      <c r="AA64" s="55"/>
      <c r="AB64" s="55"/>
      <c r="AC64" s="55"/>
      <c r="AD64"/>
      <c r="AE64"/>
      <c r="AF64"/>
    </row>
    <row r="65" spans="1:32" x14ac:dyDescent="0.25">
      <c r="A65" s="27" t="s">
        <v>14</v>
      </c>
      <c r="B65" s="33">
        <v>0.41975308641975306</v>
      </c>
      <c r="C65" s="33">
        <v>0.43548184445282073</v>
      </c>
      <c r="D65" s="33">
        <v>0.46870324189526186</v>
      </c>
      <c r="E65" s="33">
        <v>0.46598895582329319</v>
      </c>
      <c r="F65" s="33">
        <v>0.50359066427289045</v>
      </c>
      <c r="G65" s="33">
        <v>0.50802619750866829</v>
      </c>
      <c r="H65" s="33">
        <v>0.55930496096701088</v>
      </c>
      <c r="I65" s="33">
        <v>0.55460815047021939</v>
      </c>
      <c r="J65" s="33">
        <v>0.54056331246990852</v>
      </c>
      <c r="K65" s="33">
        <v>0.55322161907009682</v>
      </c>
      <c r="L65" s="33">
        <v>0.54980032887009633</v>
      </c>
      <c r="M65" s="33">
        <v>0.55341040462427749</v>
      </c>
      <c r="N65" s="33">
        <v>0.56811594202898552</v>
      </c>
      <c r="O65" s="33">
        <v>0.52934698821715676</v>
      </c>
      <c r="P65" s="33">
        <v>0.51950828433992513</v>
      </c>
      <c r="Q65" s="33">
        <v>0.49905775412925396</v>
      </c>
      <c r="R65" s="33">
        <v>0.54376078205865441</v>
      </c>
      <c r="S65" s="33">
        <v>0.54776219104876422</v>
      </c>
      <c r="T65" s="33">
        <v>0.56282216494845361</v>
      </c>
      <c r="U65" s="64">
        <f t="shared" si="15"/>
        <v>14.306907852870054</v>
      </c>
      <c r="V65" s="64">
        <f t="shared" si="16"/>
        <v>4.3313880608528477</v>
      </c>
      <c r="W65" s="64">
        <f t="shared" si="17"/>
        <v>1.5059973899689383</v>
      </c>
      <c r="X65" s="48"/>
      <c r="Y65" s="57"/>
      <c r="Z65" s="57"/>
      <c r="AA65" s="55"/>
      <c r="AB65" s="55"/>
      <c r="AC65" s="55"/>
      <c r="AD65"/>
      <c r="AE65"/>
      <c r="AF65"/>
    </row>
    <row r="66" spans="1:32" x14ac:dyDescent="0.25">
      <c r="A66" s="27" t="s">
        <v>15</v>
      </c>
      <c r="B66" s="33">
        <v>0.50827603768780238</v>
      </c>
      <c r="C66" s="33">
        <v>0.50547913266495692</v>
      </c>
      <c r="D66" s="33">
        <v>0.52016129032258063</v>
      </c>
      <c r="E66" s="33">
        <v>0.53028517558331367</v>
      </c>
      <c r="F66" s="33">
        <v>0.53602305475504319</v>
      </c>
      <c r="G66" s="33">
        <v>0.53017134343183514</v>
      </c>
      <c r="H66" s="33">
        <v>0.56532726813242351</v>
      </c>
      <c r="I66" s="33">
        <v>0.59206039941548949</v>
      </c>
      <c r="J66" s="33">
        <v>0.5815189873417721</v>
      </c>
      <c r="K66" s="33">
        <v>0.57800105764145959</v>
      </c>
      <c r="L66" s="33">
        <v>0.58652373660030632</v>
      </c>
      <c r="M66" s="33">
        <v>0.59975339087546242</v>
      </c>
      <c r="N66" s="33">
        <v>0.60929557007988377</v>
      </c>
      <c r="O66" s="33">
        <v>0.55306603773584906</v>
      </c>
      <c r="P66" s="33">
        <v>0.53370140326662063</v>
      </c>
      <c r="Q66" s="33">
        <v>0.52168923571264636</v>
      </c>
      <c r="R66" s="33">
        <v>0.57921146953405023</v>
      </c>
      <c r="S66" s="33">
        <v>0.59149425287356316</v>
      </c>
      <c r="T66" s="33">
        <v>0.59765370410601781</v>
      </c>
      <c r="U66" s="64">
        <f t="shared" si="15"/>
        <v>8.9377666418215433</v>
      </c>
      <c r="V66" s="64">
        <f t="shared" si="16"/>
        <v>6.395230083939718</v>
      </c>
      <c r="W66" s="64">
        <f t="shared" si="17"/>
        <v>0.61594512324546491</v>
      </c>
      <c r="X66" s="48"/>
      <c r="Y66" s="57"/>
      <c r="Z66" s="57"/>
      <c r="AA66" s="55"/>
      <c r="AB66" s="55"/>
      <c r="AC66" s="55"/>
      <c r="AD66"/>
      <c r="AE66"/>
      <c r="AF66"/>
    </row>
    <row r="67" spans="1:32" x14ac:dyDescent="0.25">
      <c r="A67" s="27" t="s">
        <v>16</v>
      </c>
      <c r="B67" s="33">
        <v>0.38136490518817978</v>
      </c>
      <c r="C67" s="33">
        <v>0.39132044045526049</v>
      </c>
      <c r="D67" s="33">
        <v>0.43026435733819507</v>
      </c>
      <c r="E67" s="33">
        <v>0.43054195959775743</v>
      </c>
      <c r="F67" s="33">
        <v>0.46244368851705431</v>
      </c>
      <c r="G67" s="33">
        <v>0.48494138863841296</v>
      </c>
      <c r="H67" s="33">
        <v>0.49289679179602974</v>
      </c>
      <c r="I67" s="33">
        <v>0.50672475847698428</v>
      </c>
      <c r="J67" s="33">
        <v>0.48523985239852396</v>
      </c>
      <c r="K67" s="33">
        <v>0.50239753912964802</v>
      </c>
      <c r="L67" s="33">
        <v>0.50553605184985151</v>
      </c>
      <c r="M67" s="33">
        <v>0.50904095018613726</v>
      </c>
      <c r="N67" s="33">
        <v>0.51497676019969019</v>
      </c>
      <c r="O67" s="33">
        <v>0.50193570106042751</v>
      </c>
      <c r="P67" s="33">
        <v>0.46343229543808834</v>
      </c>
      <c r="Q67" s="33">
        <v>0.42858254239925314</v>
      </c>
      <c r="R67" s="33">
        <v>0.49234959544981172</v>
      </c>
      <c r="S67" s="33">
        <v>0.49562294825699549</v>
      </c>
      <c r="T67" s="33">
        <v>0.52017508953442104</v>
      </c>
      <c r="U67" s="64">
        <f t="shared" si="15"/>
        <v>13.881018434624126</v>
      </c>
      <c r="V67" s="64">
        <f t="shared" si="16"/>
        <v>5.6742794096332707</v>
      </c>
      <c r="W67" s="64">
        <f t="shared" si="17"/>
        <v>2.4552141277425554</v>
      </c>
      <c r="X67" s="48"/>
      <c r="Y67" s="57"/>
      <c r="Z67" s="57"/>
      <c r="AA67" s="55"/>
      <c r="AB67" s="55"/>
      <c r="AC67" s="55"/>
      <c r="AD67"/>
      <c r="AE67"/>
      <c r="AF67"/>
    </row>
    <row r="68" spans="1:32" x14ac:dyDescent="0.25">
      <c r="A68" s="27" t="s">
        <v>17</v>
      </c>
      <c r="B68" s="33">
        <v>0.39264694341991679</v>
      </c>
      <c r="C68" s="33">
        <v>0.38117164525615232</v>
      </c>
      <c r="D68" s="33">
        <v>0.420222961079601</v>
      </c>
      <c r="E68" s="33">
        <v>0.43986826664647766</v>
      </c>
      <c r="F68" s="33">
        <v>0.45880551301684536</v>
      </c>
      <c r="G68" s="33">
        <v>0.47049689440993792</v>
      </c>
      <c r="H68" s="33">
        <v>0.50293897195155624</v>
      </c>
      <c r="I68" s="33">
        <v>0.49959951942330799</v>
      </c>
      <c r="J68" s="33">
        <v>0.50192223851611117</v>
      </c>
      <c r="K68" s="33">
        <v>0.50552788239582069</v>
      </c>
      <c r="L68" s="33">
        <v>0.50109356980952002</v>
      </c>
      <c r="M68" s="33">
        <v>0.49868642904756305</v>
      </c>
      <c r="N68" s="33">
        <v>0.49017959495605656</v>
      </c>
      <c r="O68" s="33">
        <v>0.47777693647308245</v>
      </c>
      <c r="P68" s="33">
        <v>0.44652281621369333</v>
      </c>
      <c r="Q68" s="33">
        <v>0.41785206258890467</v>
      </c>
      <c r="R68" s="33">
        <v>0.48654092657022524</v>
      </c>
      <c r="S68" s="33">
        <v>0.49343471810089023</v>
      </c>
      <c r="T68" s="33">
        <v>0.52082107121836374</v>
      </c>
      <c r="U68" s="64">
        <f t="shared" si="15"/>
        <v>12.817412779844695</v>
      </c>
      <c r="V68" s="64">
        <f t="shared" si="16"/>
        <v>7.4298255004670413</v>
      </c>
      <c r="W68" s="64">
        <f t="shared" si="17"/>
        <v>2.7386353117473505</v>
      </c>
      <c r="X68" s="48"/>
      <c r="Y68" s="57"/>
      <c r="Z68" s="57"/>
      <c r="AA68" s="55"/>
      <c r="AB68" s="55"/>
      <c r="AC68" s="55"/>
      <c r="AD68"/>
      <c r="AE68"/>
      <c r="AF68"/>
    </row>
    <row r="69" spans="1:32" x14ac:dyDescent="0.25">
      <c r="A69" s="27" t="s">
        <v>18</v>
      </c>
      <c r="B69" s="33">
        <v>0.38445993407899715</v>
      </c>
      <c r="C69" s="33">
        <v>0.38127705049425592</v>
      </c>
      <c r="D69" s="33">
        <v>0.41057993314585878</v>
      </c>
      <c r="E69" s="33">
        <v>0.43648053585826219</v>
      </c>
      <c r="F69" s="33">
        <v>0.46608206996634455</v>
      </c>
      <c r="G69" s="33">
        <v>0.46700124403236609</v>
      </c>
      <c r="H69" s="33">
        <v>0.49833208596172351</v>
      </c>
      <c r="I69" s="33">
        <v>0.50911803175907211</v>
      </c>
      <c r="J69" s="33">
        <v>0.51156224350205204</v>
      </c>
      <c r="K69" s="33">
        <v>0.50885630246688285</v>
      </c>
      <c r="L69" s="33">
        <v>0.50102918553506814</v>
      </c>
      <c r="M69" s="33">
        <v>0.50845068907273727</v>
      </c>
      <c r="N69" s="33">
        <v>0.49675846688449771</v>
      </c>
      <c r="O69" s="33">
        <v>0.46769262337129375</v>
      </c>
      <c r="P69" s="33">
        <v>0.4485113605366578</v>
      </c>
      <c r="Q69" s="33">
        <v>0.43294930411488652</v>
      </c>
      <c r="R69" s="33">
        <v>0.48562473882156287</v>
      </c>
      <c r="S69" s="33">
        <v>0.48323214041438239</v>
      </c>
      <c r="T69" s="33">
        <v>0.49745503192968155</v>
      </c>
      <c r="U69" s="64">
        <f t="shared" si="15"/>
        <v>11.299509785068441</v>
      </c>
      <c r="V69" s="64">
        <f t="shared" si="16"/>
        <v>4.8943671393023749</v>
      </c>
      <c r="W69" s="64">
        <f t="shared" si="17"/>
        <v>1.4222891515299152</v>
      </c>
      <c r="X69" s="48"/>
      <c r="Y69" s="57"/>
      <c r="Z69" s="57"/>
      <c r="AA69" s="55"/>
      <c r="AB69" s="55"/>
      <c r="AC69" s="55"/>
      <c r="AD69"/>
      <c r="AE69"/>
      <c r="AF69"/>
    </row>
    <row r="70" spans="1:32" x14ac:dyDescent="0.25">
      <c r="A70" s="32" t="s">
        <v>69</v>
      </c>
      <c r="B70" s="33">
        <v>0.3671291355389541</v>
      </c>
      <c r="C70" s="33">
        <v>0.35779007296928877</v>
      </c>
      <c r="D70" s="33">
        <v>0.39663258245560085</v>
      </c>
      <c r="E70" s="33">
        <v>0.40607713283989094</v>
      </c>
      <c r="F70" s="33">
        <v>0.44125758411472699</v>
      </c>
      <c r="G70" s="33">
        <v>0.44916302465572688</v>
      </c>
      <c r="H70" s="33">
        <v>0.48788705278357131</v>
      </c>
      <c r="I70" s="33">
        <v>0.4983342813033233</v>
      </c>
      <c r="J70" s="33">
        <v>0.49709439296371916</v>
      </c>
      <c r="K70" s="33">
        <v>0.48818958818958819</v>
      </c>
      <c r="L70" s="33">
        <v>0.49174410567544735</v>
      </c>
      <c r="M70" s="33">
        <v>0.48274491094147581</v>
      </c>
      <c r="N70" s="33">
        <v>0.47130488085204197</v>
      </c>
      <c r="O70" s="33">
        <v>0.45387649825519649</v>
      </c>
      <c r="P70" s="33">
        <v>0.40705761768797127</v>
      </c>
      <c r="Q70" s="33">
        <v>0.39269406392694062</v>
      </c>
      <c r="R70" s="33">
        <v>0.443516164184526</v>
      </c>
      <c r="S70" s="33">
        <v>0.45044384124422271</v>
      </c>
      <c r="T70" s="33">
        <v>0.45416027467309517</v>
      </c>
      <c r="U70" s="64">
        <f t="shared" si="15"/>
        <v>8.7031139134141071</v>
      </c>
      <c r="V70" s="64">
        <f t="shared" si="16"/>
        <v>4.710265698512389</v>
      </c>
      <c r="W70" s="64">
        <f t="shared" si="17"/>
        <v>0.37164334288724565</v>
      </c>
      <c r="X70" s="48"/>
      <c r="Y70" s="57"/>
      <c r="Z70" s="57"/>
      <c r="AA70" s="55"/>
      <c r="AB70" s="55"/>
      <c r="AC70" s="55"/>
      <c r="AD70"/>
      <c r="AE70"/>
      <c r="AF70"/>
    </row>
    <row r="71" spans="1:32" x14ac:dyDescent="0.25">
      <c r="A71" s="27" t="s">
        <v>19</v>
      </c>
      <c r="B71" s="33">
        <v>0.27150442477876108</v>
      </c>
      <c r="C71" s="33">
        <v>0.26860687022900764</v>
      </c>
      <c r="D71" s="33">
        <v>0.31437695339040633</v>
      </c>
      <c r="E71" s="33">
        <v>0.32301243915630068</v>
      </c>
      <c r="F71" s="33">
        <v>0.34552254311240388</v>
      </c>
      <c r="G71" s="33">
        <v>0.35563861137066055</v>
      </c>
      <c r="H71" s="33">
        <v>0.40152715747010514</v>
      </c>
      <c r="I71" s="33">
        <v>0.39619526202440775</v>
      </c>
      <c r="J71" s="33">
        <v>0.41662417134115248</v>
      </c>
      <c r="K71" s="33">
        <v>0.41530169396612066</v>
      </c>
      <c r="L71" s="33">
        <v>0.42803559608737224</v>
      </c>
      <c r="M71" s="33">
        <v>0.4553893759669933</v>
      </c>
      <c r="N71" s="33">
        <v>0.44853198794758603</v>
      </c>
      <c r="O71" s="33">
        <v>0.451770783767249</v>
      </c>
      <c r="P71" s="33">
        <v>0.4233010994833753</v>
      </c>
      <c r="Q71" s="33">
        <v>0.40236686390532544</v>
      </c>
      <c r="R71" s="33">
        <v>0.46101020473653809</v>
      </c>
      <c r="S71" s="33">
        <v>0.46155297076391072</v>
      </c>
      <c r="T71" s="33">
        <v>0.48025325977933803</v>
      </c>
      <c r="U71" s="64">
        <f t="shared" si="15"/>
        <v>20.874883500057695</v>
      </c>
      <c r="V71" s="64">
        <f t="shared" si="16"/>
        <v>5.6952160295962724</v>
      </c>
      <c r="W71" s="64">
        <f t="shared" si="17"/>
        <v>1.8700289015427307</v>
      </c>
      <c r="X71" s="48"/>
      <c r="Y71" s="57"/>
      <c r="Z71" s="57"/>
      <c r="AA71" s="55"/>
      <c r="AB71" s="55"/>
      <c r="AC71" s="55"/>
      <c r="AD71"/>
      <c r="AE71"/>
      <c r="AF71"/>
    </row>
    <row r="72" spans="1:32" x14ac:dyDescent="0.25">
      <c r="A72" s="32" t="s">
        <v>41</v>
      </c>
      <c r="B72" s="33">
        <v>0.30747571448683653</v>
      </c>
      <c r="C72" s="33">
        <v>0.3006678281068525</v>
      </c>
      <c r="D72" s="33">
        <v>0.35074079507114564</v>
      </c>
      <c r="E72" s="33">
        <v>0.36244300124360923</v>
      </c>
      <c r="F72" s="33">
        <v>0.41644147347461241</v>
      </c>
      <c r="G72" s="33">
        <v>0.42836426914153131</v>
      </c>
      <c r="H72" s="33">
        <v>0.46098885395827377</v>
      </c>
      <c r="I72" s="33">
        <v>0.46117921774664333</v>
      </c>
      <c r="J72" s="33">
        <v>0.48565513161786455</v>
      </c>
      <c r="K72" s="33">
        <v>0.45710995970063328</v>
      </c>
      <c r="L72" s="33">
        <v>0.48619742737389798</v>
      </c>
      <c r="M72" s="33">
        <v>0.47796863330843914</v>
      </c>
      <c r="N72" s="33">
        <v>0.48601552203836579</v>
      </c>
      <c r="O72" s="33">
        <v>0.48111537326645026</v>
      </c>
      <c r="P72" s="33">
        <v>0.46256454388984508</v>
      </c>
      <c r="Q72" s="33">
        <v>0.44458438287153651</v>
      </c>
      <c r="R72" s="33">
        <v>0.50100057175528878</v>
      </c>
      <c r="S72" s="33">
        <v>0.50612935042975904</v>
      </c>
      <c r="T72" s="33">
        <v>0.53114892420194071</v>
      </c>
      <c r="U72" s="64">
        <f t="shared" si="15"/>
        <v>22.367320971510416</v>
      </c>
      <c r="V72" s="64">
        <f t="shared" si="16"/>
        <v>6.8584380312095625</v>
      </c>
      <c r="W72" s="64">
        <f t="shared" si="17"/>
        <v>2.5019573772181669</v>
      </c>
      <c r="X72" s="48"/>
      <c r="Y72" s="57"/>
      <c r="Z72" s="57"/>
      <c r="AA72" s="55"/>
      <c r="AB72" s="55"/>
      <c r="AC72" s="55"/>
      <c r="AD72"/>
      <c r="AE72"/>
      <c r="AF72"/>
    </row>
    <row r="73" spans="1:32" x14ac:dyDescent="0.25">
      <c r="A73" s="27" t="s">
        <v>24</v>
      </c>
      <c r="B73" s="33">
        <v>0.38683729433272396</v>
      </c>
      <c r="C73" s="33">
        <v>0.3919679774786663</v>
      </c>
      <c r="D73" s="33">
        <v>0.44573827972815028</v>
      </c>
      <c r="E73" s="33">
        <v>0.46307141352433118</v>
      </c>
      <c r="F73" s="33">
        <v>0.49315425739992175</v>
      </c>
      <c r="G73" s="33">
        <v>0.50740194105281988</v>
      </c>
      <c r="H73" s="33">
        <v>0.54527532595546391</v>
      </c>
      <c r="I73" s="33">
        <v>0.55202039274924475</v>
      </c>
      <c r="J73" s="33">
        <v>0.5473828420256992</v>
      </c>
      <c r="K73" s="33">
        <v>0.52726428239665579</v>
      </c>
      <c r="L73" s="33">
        <v>0.51767092908035672</v>
      </c>
      <c r="M73" s="33">
        <v>0.50478738383553934</v>
      </c>
      <c r="N73" s="33">
        <v>0.49560485558811218</v>
      </c>
      <c r="O73" s="33">
        <v>0.48839052592316301</v>
      </c>
      <c r="P73" s="33">
        <v>0.46532716927453771</v>
      </c>
      <c r="Q73" s="33">
        <v>0.43974471830985917</v>
      </c>
      <c r="R73" s="33">
        <v>0.51760385586412672</v>
      </c>
      <c r="S73" s="33">
        <v>0.52146814404432129</v>
      </c>
      <c r="T73" s="33">
        <v>0.5381731116732924</v>
      </c>
      <c r="U73" s="64">
        <f t="shared" si="15"/>
        <v>15.133581734056845</v>
      </c>
      <c r="V73" s="64">
        <f t="shared" si="16"/>
        <v>7.2845942398754691</v>
      </c>
      <c r="W73" s="64">
        <f t="shared" si="17"/>
        <v>1.6704967628971112</v>
      </c>
      <c r="X73" s="48"/>
      <c r="Y73" s="57"/>
      <c r="Z73" s="57"/>
      <c r="AA73" s="55"/>
      <c r="AB73" s="55"/>
      <c r="AC73" s="55"/>
      <c r="AD73"/>
      <c r="AE73"/>
      <c r="AF73"/>
    </row>
    <row r="74" spans="1:32" x14ac:dyDescent="0.25">
      <c r="A74" s="27" t="s">
        <v>26</v>
      </c>
      <c r="B74" s="33">
        <v>0.27916519278386981</v>
      </c>
      <c r="C74" s="33">
        <v>0.28961973278520042</v>
      </c>
      <c r="D74" s="33">
        <v>0.32097042206713194</v>
      </c>
      <c r="E74" s="33">
        <v>0.34063070106854315</v>
      </c>
      <c r="F74" s="33">
        <v>0.34096346589072096</v>
      </c>
      <c r="G74" s="33">
        <v>0.38508371385083712</v>
      </c>
      <c r="H74" s="33">
        <v>0.41758611410118407</v>
      </c>
      <c r="I74" s="33">
        <v>0.42384831268396195</v>
      </c>
      <c r="J74" s="33">
        <v>0.43912767308913825</v>
      </c>
      <c r="K74" s="33">
        <v>0.45375168595158655</v>
      </c>
      <c r="L74" s="33">
        <v>0.45315052923208071</v>
      </c>
      <c r="M74" s="33">
        <v>0.44966584593739006</v>
      </c>
      <c r="N74" s="33">
        <v>0.45469786936779599</v>
      </c>
      <c r="O74" s="33">
        <v>0.44243432453039439</v>
      </c>
      <c r="P74" s="33">
        <v>0.40808173423275917</v>
      </c>
      <c r="Q74" s="33">
        <v>0.37636624820435949</v>
      </c>
      <c r="R74" s="33">
        <v>0.4414190339049614</v>
      </c>
      <c r="S74" s="33">
        <v>0.44100853275165203</v>
      </c>
      <c r="T74" s="33">
        <v>0.44544933443729701</v>
      </c>
      <c r="U74" s="64">
        <f t="shared" si="15"/>
        <v>16.628414165342718</v>
      </c>
      <c r="V74" s="64">
        <f t="shared" si="16"/>
        <v>3.736760020453783</v>
      </c>
      <c r="W74" s="64">
        <f t="shared" si="17"/>
        <v>0.44408016856449795</v>
      </c>
      <c r="X74" s="48"/>
      <c r="Y74" s="57"/>
      <c r="Z74" s="57"/>
      <c r="AA74" s="55"/>
      <c r="AB74" s="55"/>
      <c r="AC74" s="55"/>
      <c r="AD74"/>
      <c r="AE74"/>
      <c r="AF74"/>
    </row>
    <row r="75" spans="1:32" x14ac:dyDescent="0.25">
      <c r="A75" s="27" t="s">
        <v>20</v>
      </c>
      <c r="B75" s="33">
        <v>0.28015988372093026</v>
      </c>
      <c r="C75" s="33">
        <v>0.29637841832963785</v>
      </c>
      <c r="D75" s="33">
        <v>0.31671765341011338</v>
      </c>
      <c r="E75" s="33">
        <v>0.33082706766917291</v>
      </c>
      <c r="F75" s="33">
        <v>0.32385518267482227</v>
      </c>
      <c r="G75" s="33">
        <v>0.34984573191635243</v>
      </c>
      <c r="H75" s="33">
        <v>0.38604889724739272</v>
      </c>
      <c r="I75" s="33">
        <v>0.37031249999999999</v>
      </c>
      <c r="J75" s="33">
        <v>0.40010636411983691</v>
      </c>
      <c r="K75" s="33">
        <v>0.3913199426111908</v>
      </c>
      <c r="L75" s="33">
        <v>0.41186101509914497</v>
      </c>
      <c r="M75" s="33">
        <v>0.42658836091831287</v>
      </c>
      <c r="N75" s="33">
        <v>0.44314063848144952</v>
      </c>
      <c r="O75" s="33">
        <v>0.42059574468085109</v>
      </c>
      <c r="P75" s="33">
        <v>0.39386232621227535</v>
      </c>
      <c r="Q75" s="33">
        <v>0.36652236652236653</v>
      </c>
      <c r="R75" s="33">
        <v>0.46631439894319682</v>
      </c>
      <c r="S75" s="33">
        <v>0.48058413541320943</v>
      </c>
      <c r="T75" s="33">
        <v>0.52027251578597544</v>
      </c>
      <c r="U75" s="64">
        <f t="shared" si="15"/>
        <v>24.01126320650452</v>
      </c>
      <c r="V75" s="64">
        <f t="shared" si="16"/>
        <v>12.64101895737001</v>
      </c>
      <c r="W75" s="64">
        <f t="shared" si="17"/>
        <v>3.9688380372766008</v>
      </c>
      <c r="X75" s="48"/>
      <c r="Y75" s="57"/>
      <c r="Z75" s="57"/>
      <c r="AA75" s="55"/>
      <c r="AB75" s="55"/>
      <c r="AC75" s="55"/>
      <c r="AD75"/>
      <c r="AE75"/>
      <c r="AF75"/>
    </row>
    <row r="76" spans="1:32" x14ac:dyDescent="0.25">
      <c r="A76" s="27" t="s">
        <v>21</v>
      </c>
      <c r="B76" s="33">
        <v>0.33587431439992566</v>
      </c>
      <c r="C76" s="33">
        <v>0.33953250298583859</v>
      </c>
      <c r="D76" s="33">
        <v>0.39639559659090912</v>
      </c>
      <c r="E76" s="33">
        <v>0.3866744012596337</v>
      </c>
      <c r="F76" s="33">
        <v>0.39974137234300494</v>
      </c>
      <c r="G76" s="33">
        <v>0.41002685765443153</v>
      </c>
      <c r="H76" s="33">
        <v>0.45038103302286198</v>
      </c>
      <c r="I76" s="33">
        <v>0.47037686972507731</v>
      </c>
      <c r="J76" s="33">
        <v>0.47205882352941175</v>
      </c>
      <c r="K76" s="33">
        <v>0.46834155122485716</v>
      </c>
      <c r="L76" s="33">
        <v>0.4588482351990954</v>
      </c>
      <c r="M76" s="33">
        <v>0.47117733268197359</v>
      </c>
      <c r="N76" s="33">
        <v>0.46416275430359938</v>
      </c>
      <c r="O76" s="33">
        <v>0.44654528478057892</v>
      </c>
      <c r="P76" s="33">
        <v>0.40057506053268765</v>
      </c>
      <c r="Q76" s="33">
        <v>0.3924172014457476</v>
      </c>
      <c r="R76" s="33">
        <v>0.44522605700886642</v>
      </c>
      <c r="S76" s="33">
        <v>0.47153686087990487</v>
      </c>
      <c r="T76" s="33">
        <v>0.49396719890181345</v>
      </c>
      <c r="U76" s="64">
        <f t="shared" si="15"/>
        <v>15.809288450188779</v>
      </c>
      <c r="V76" s="64">
        <f t="shared" si="16"/>
        <v>9.3392138369125792</v>
      </c>
      <c r="W76" s="64">
        <f t="shared" si="17"/>
        <v>2.2430338021908582</v>
      </c>
      <c r="X76" s="48"/>
      <c r="Y76" s="57"/>
      <c r="Z76" s="57"/>
      <c r="AA76" s="55"/>
      <c r="AB76" s="55"/>
      <c r="AC76" s="55"/>
      <c r="AD76"/>
      <c r="AE76"/>
      <c r="AF76"/>
    </row>
    <row r="77" spans="1:32" x14ac:dyDescent="0.25">
      <c r="A77" s="27" t="s">
        <v>22</v>
      </c>
      <c r="B77" s="33">
        <v>0.39804469273743015</v>
      </c>
      <c r="C77" s="33">
        <v>0.39139072847682121</v>
      </c>
      <c r="D77" s="33">
        <v>0.4640776699029126</v>
      </c>
      <c r="E77" s="33">
        <v>0.42755956213779783</v>
      </c>
      <c r="F77" s="33">
        <v>0.40971357409713577</v>
      </c>
      <c r="G77" s="33">
        <v>0.39794685990338163</v>
      </c>
      <c r="H77" s="33">
        <v>0.43360277136258663</v>
      </c>
      <c r="I77" s="33">
        <v>0.43303303303303303</v>
      </c>
      <c r="J77" s="33">
        <v>0.45816266822703333</v>
      </c>
      <c r="K77" s="33">
        <v>0.45459704880817253</v>
      </c>
      <c r="L77" s="33">
        <v>0.4499714122355632</v>
      </c>
      <c r="M77" s="33">
        <v>0.47477203647416416</v>
      </c>
      <c r="N77" s="33">
        <v>0.45019262520638414</v>
      </c>
      <c r="O77" s="33">
        <v>0.46153846153846156</v>
      </c>
      <c r="P77" s="33">
        <v>0.47111375818939843</v>
      </c>
      <c r="Q77" s="33">
        <v>0.40536013400335008</v>
      </c>
      <c r="R77" s="33">
        <v>0.46972477064220186</v>
      </c>
      <c r="S77" s="33">
        <v>0.48784530386740332</v>
      </c>
      <c r="T77" s="33">
        <v>0.48495173197047131</v>
      </c>
      <c r="U77" s="64">
        <f t="shared" si="15"/>
        <v>8.6907039233041168</v>
      </c>
      <c r="V77" s="64">
        <f t="shared" si="16"/>
        <v>1.3837973781072876</v>
      </c>
      <c r="W77" s="64">
        <f t="shared" si="17"/>
        <v>-0.28935718969320123</v>
      </c>
      <c r="X77" s="48"/>
      <c r="Y77" s="57"/>
      <c r="Z77" s="57"/>
      <c r="AA77" s="55"/>
      <c r="AB77" s="55"/>
      <c r="AC77" s="55"/>
      <c r="AD77"/>
      <c r="AE77"/>
      <c r="AF77"/>
    </row>
    <row r="78" spans="1:32" x14ac:dyDescent="0.25">
      <c r="A78" s="27" t="s">
        <v>23</v>
      </c>
      <c r="B78" s="33">
        <v>0.38391924817264184</v>
      </c>
      <c r="C78" s="33">
        <v>0.37468982630272951</v>
      </c>
      <c r="D78" s="33">
        <v>0.40639431616341032</v>
      </c>
      <c r="E78" s="33">
        <v>0.39593739593739596</v>
      </c>
      <c r="F78" s="33">
        <v>0.44658855961405924</v>
      </c>
      <c r="G78" s="33">
        <v>0.41041886659626892</v>
      </c>
      <c r="H78" s="33">
        <v>0.452914798206278</v>
      </c>
      <c r="I78" s="33">
        <v>0.47272727272727272</v>
      </c>
      <c r="J78" s="33">
        <v>0.49847908745247149</v>
      </c>
      <c r="K78" s="33">
        <v>0.47601611131453681</v>
      </c>
      <c r="L78" s="33">
        <v>0.4807079646017699</v>
      </c>
      <c r="M78" s="33">
        <v>0.47774480712166173</v>
      </c>
      <c r="N78" s="33">
        <v>0.47834067547723935</v>
      </c>
      <c r="O78" s="33">
        <v>0.47807017543859648</v>
      </c>
      <c r="P78" s="33">
        <v>0.49514134275618377</v>
      </c>
      <c r="Q78" s="33">
        <v>0.4426163723916533</v>
      </c>
      <c r="R78" s="33">
        <v>0.52166525063721325</v>
      </c>
      <c r="S78" s="33">
        <v>0.5250917992656059</v>
      </c>
      <c r="T78" s="33">
        <v>0.54383838383838379</v>
      </c>
      <c r="U78" s="64">
        <f t="shared" si="15"/>
        <v>15.991913566574196</v>
      </c>
      <c r="V78" s="64">
        <f t="shared" si="16"/>
        <v>4.8697041082200023</v>
      </c>
      <c r="W78" s="64">
        <f t="shared" si="17"/>
        <v>1.8746584572777891</v>
      </c>
      <c r="X78" s="48"/>
      <c r="Y78" s="57"/>
      <c r="Z78" s="57"/>
      <c r="AA78" s="55"/>
      <c r="AB78" s="55"/>
      <c r="AC78" s="55"/>
      <c r="AD78"/>
      <c r="AE78"/>
      <c r="AF78"/>
    </row>
    <row r="79" spans="1:32" x14ac:dyDescent="0.25">
      <c r="A79" s="73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68"/>
      <c r="V79" s="68"/>
      <c r="W79" s="68"/>
      <c r="X79" s="48"/>
      <c r="Y79" s="57"/>
      <c r="Z79" s="57"/>
      <c r="AA79" s="55"/>
      <c r="AB79" s="55"/>
      <c r="AC79" s="55"/>
      <c r="AD79"/>
      <c r="AE79"/>
      <c r="AF79"/>
    </row>
    <row r="80" spans="1:3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7"/>
      <c r="N80" s="37"/>
      <c r="U80" s="80"/>
      <c r="V80" s="80"/>
      <c r="W80" s="81"/>
      <c r="X80" s="55"/>
      <c r="Y80" s="55"/>
      <c r="Z80" s="55"/>
      <c r="AA80" s="55"/>
    </row>
    <row r="81" spans="1:27" ht="15.75" x14ac:dyDescent="0.25">
      <c r="A81" s="12" t="s">
        <v>227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7"/>
      <c r="N81" s="37"/>
      <c r="U81" s="80"/>
      <c r="V81" s="80"/>
      <c r="W81" s="81"/>
      <c r="X81" s="55"/>
      <c r="Y81" s="55"/>
      <c r="Z81" s="55"/>
      <c r="AA81" s="55"/>
    </row>
    <row r="82" spans="1:27" ht="25.5" x14ac:dyDescent="0.2">
      <c r="A82" s="24" t="s">
        <v>4</v>
      </c>
      <c r="B82" s="1">
        <v>2006</v>
      </c>
      <c r="C82" s="1">
        <v>2007</v>
      </c>
      <c r="D82" s="1">
        <v>2008</v>
      </c>
      <c r="E82" s="1">
        <v>2009</v>
      </c>
      <c r="F82" s="1">
        <v>2010</v>
      </c>
      <c r="G82" s="1">
        <v>2011</v>
      </c>
      <c r="H82" s="1">
        <v>2012</v>
      </c>
      <c r="I82" s="1">
        <v>2013</v>
      </c>
      <c r="J82" s="1">
        <v>2014</v>
      </c>
      <c r="K82" s="1">
        <v>2015</v>
      </c>
      <c r="L82" s="1">
        <v>2016</v>
      </c>
      <c r="M82" s="1">
        <v>2017</v>
      </c>
      <c r="N82" s="1">
        <v>2018</v>
      </c>
      <c r="O82" s="1">
        <v>2019</v>
      </c>
      <c r="P82" s="1">
        <v>2020</v>
      </c>
      <c r="Q82" s="1">
        <v>2021</v>
      </c>
      <c r="R82" s="1">
        <v>2022</v>
      </c>
      <c r="S82" s="1">
        <v>2023</v>
      </c>
      <c r="T82" s="1">
        <v>2024</v>
      </c>
      <c r="U82" s="79" t="s">
        <v>137</v>
      </c>
      <c r="V82" s="79" t="s">
        <v>130</v>
      </c>
      <c r="W82" s="79" t="s">
        <v>138</v>
      </c>
      <c r="X82" s="55"/>
      <c r="Y82" s="55"/>
      <c r="Z82" s="55"/>
      <c r="AA82" s="55"/>
    </row>
    <row r="83" spans="1:27" x14ac:dyDescent="0.2">
      <c r="A83" s="27" t="s">
        <v>12</v>
      </c>
      <c r="B83" s="33">
        <v>0.55827338129496407</v>
      </c>
      <c r="C83" s="33">
        <v>0.56705539358600587</v>
      </c>
      <c r="D83" s="33">
        <v>0.57461139896373059</v>
      </c>
      <c r="E83" s="33">
        <v>0.59081934846989137</v>
      </c>
      <c r="F83" s="33">
        <v>0.61647597254004571</v>
      </c>
      <c r="G83" s="33">
        <v>0.6401960784313725</v>
      </c>
      <c r="H83" s="33">
        <v>0.63160355306217864</v>
      </c>
      <c r="I83" s="33">
        <v>0.61128668171557565</v>
      </c>
      <c r="J83" s="33">
        <v>0.6309683177153057</v>
      </c>
      <c r="K83" s="33">
        <v>0.61840929401251121</v>
      </c>
      <c r="L83" s="33">
        <v>0.58700123406005755</v>
      </c>
      <c r="M83" s="33">
        <v>0.57411764705882351</v>
      </c>
      <c r="N83" s="33">
        <v>0.56799336650082921</v>
      </c>
      <c r="O83" s="33">
        <v>0.54776345716451857</v>
      </c>
      <c r="P83" s="33">
        <v>0.55922980326496441</v>
      </c>
      <c r="Q83" s="33">
        <v>0.51334622823984521</v>
      </c>
      <c r="R83" s="33">
        <v>0.55159395973154357</v>
      </c>
      <c r="S83" s="33">
        <v>0.56665256030469746</v>
      </c>
      <c r="T83" s="33">
        <v>0.58813630626840552</v>
      </c>
      <c r="U83" s="64">
        <f t="shared" ref="U83:U98" si="18">100*(T83-B83)</f>
        <v>2.9862924973441451</v>
      </c>
      <c r="V83" s="64">
        <f t="shared" ref="V83:V98" si="19">100*(T83-P83)</f>
        <v>2.8906503003441109</v>
      </c>
      <c r="W83" s="64">
        <f t="shared" ref="W83:W98" si="20">100*(T83-S83)</f>
        <v>2.1483745963708056</v>
      </c>
      <c r="X83" s="66"/>
      <c r="Y83" s="57"/>
      <c r="Z83" s="57"/>
      <c r="AA83" s="55"/>
    </row>
    <row r="84" spans="1:27" x14ac:dyDescent="0.2">
      <c r="A84" s="27" t="s">
        <v>13</v>
      </c>
      <c r="B84" s="33">
        <v>0.57808963331824359</v>
      </c>
      <c r="C84" s="33">
        <v>0.56964944649446492</v>
      </c>
      <c r="D84" s="33">
        <v>0.5735115431348724</v>
      </c>
      <c r="E84" s="33">
        <v>0.60333479596314177</v>
      </c>
      <c r="F84" s="33">
        <v>0.60314179412980573</v>
      </c>
      <c r="G84" s="33">
        <v>0.60259631490787269</v>
      </c>
      <c r="H84" s="33">
        <v>0.63733994217265588</v>
      </c>
      <c r="I84" s="33">
        <v>0.63796133567662561</v>
      </c>
      <c r="J84" s="33">
        <v>0.63511259382819019</v>
      </c>
      <c r="K84" s="33">
        <v>0.59395161290322585</v>
      </c>
      <c r="L84" s="33">
        <v>0.56396255850234012</v>
      </c>
      <c r="M84" s="33">
        <v>0.54545454545454541</v>
      </c>
      <c r="N84" s="33">
        <v>0.54442925495557071</v>
      </c>
      <c r="O84" s="33">
        <v>0.5146305779078274</v>
      </c>
      <c r="P84" s="33">
        <v>0.48334466349422162</v>
      </c>
      <c r="Q84" s="33">
        <v>0.47141873278236912</v>
      </c>
      <c r="R84" s="33">
        <v>0.52</v>
      </c>
      <c r="S84" s="33">
        <v>0.53562200073827981</v>
      </c>
      <c r="T84" s="33">
        <v>0.54426455390974848</v>
      </c>
      <c r="U84" s="64">
        <f t="shared" si="18"/>
        <v>-3.3825079408495107</v>
      </c>
      <c r="V84" s="64">
        <f t="shared" si="19"/>
        <v>6.0919890415526865</v>
      </c>
      <c r="W84" s="64">
        <f t="shared" si="20"/>
        <v>0.86425531714686699</v>
      </c>
      <c r="X84" s="66"/>
      <c r="Y84" s="57"/>
      <c r="Z84" s="57"/>
      <c r="AA84" s="55"/>
    </row>
    <row r="85" spans="1:27" x14ac:dyDescent="0.2">
      <c r="A85" s="27" t="s">
        <v>14</v>
      </c>
      <c r="B85" s="33">
        <v>0.57307274701411515</v>
      </c>
      <c r="C85" s="33">
        <v>0.59523809523809523</v>
      </c>
      <c r="D85" s="33">
        <v>0.61301725930546891</v>
      </c>
      <c r="E85" s="33">
        <v>0.60377754459601263</v>
      </c>
      <c r="F85" s="33">
        <v>0.6577955200709692</v>
      </c>
      <c r="G85" s="33">
        <v>0.65298919038164571</v>
      </c>
      <c r="H85" s="33">
        <v>0.68652958455728075</v>
      </c>
      <c r="I85" s="33">
        <v>0.67031001589825123</v>
      </c>
      <c r="J85" s="33">
        <v>0.62629246676514028</v>
      </c>
      <c r="K85" s="33">
        <v>0.62094763092269323</v>
      </c>
      <c r="L85" s="33">
        <v>0.59445933869526368</v>
      </c>
      <c r="M85" s="33">
        <v>0.5930997688066868</v>
      </c>
      <c r="N85" s="33">
        <v>0.59982300884955753</v>
      </c>
      <c r="O85" s="33">
        <v>0.54184947688153895</v>
      </c>
      <c r="P85" s="33">
        <v>0.54688839362249275</v>
      </c>
      <c r="Q85" s="33">
        <v>0.5251487290427258</v>
      </c>
      <c r="R85" s="33">
        <v>0.57335834896810511</v>
      </c>
      <c r="S85" s="33">
        <v>0.57119144227222429</v>
      </c>
      <c r="T85" s="33">
        <v>0.58216129606551537</v>
      </c>
      <c r="U85" s="64">
        <f t="shared" si="18"/>
        <v>0.90885490514002187</v>
      </c>
      <c r="V85" s="64">
        <f t="shared" si="19"/>
        <v>3.5272902443022613</v>
      </c>
      <c r="W85" s="64">
        <f t="shared" si="20"/>
        <v>1.0969853793291073</v>
      </c>
      <c r="X85" s="66"/>
      <c r="Y85" s="57"/>
      <c r="Z85" s="57"/>
      <c r="AA85" s="55"/>
    </row>
    <row r="86" spans="1:27" x14ac:dyDescent="0.2">
      <c r="A86" s="27" t="s">
        <v>15</v>
      </c>
      <c r="B86" s="33">
        <v>0.6174496644295302</v>
      </c>
      <c r="C86" s="33">
        <v>0.61022044088176353</v>
      </c>
      <c r="D86" s="33">
        <v>0.62772981208735401</v>
      </c>
      <c r="E86" s="33">
        <v>0.60427553444180526</v>
      </c>
      <c r="F86" s="33">
        <v>0.63525216505348958</v>
      </c>
      <c r="G86" s="33">
        <v>0.62540021344717178</v>
      </c>
      <c r="H86" s="33">
        <v>0.62327718223583461</v>
      </c>
      <c r="I86" s="33">
        <v>0.66842864007688607</v>
      </c>
      <c r="J86" s="33">
        <v>0.65066394279877426</v>
      </c>
      <c r="K86" s="33">
        <v>0.62599893446989874</v>
      </c>
      <c r="L86" s="33">
        <v>0.61958661417322836</v>
      </c>
      <c r="M86" s="33">
        <v>0.64485514485514484</v>
      </c>
      <c r="N86" s="33">
        <v>0.63199626865671643</v>
      </c>
      <c r="O86" s="33">
        <v>0.56502441189525077</v>
      </c>
      <c r="P86" s="33">
        <v>0.55346700083542189</v>
      </c>
      <c r="Q86" s="33">
        <v>0.53849407783417935</v>
      </c>
      <c r="R86" s="33">
        <v>0.60587188612099641</v>
      </c>
      <c r="S86" s="33">
        <v>0.60803142732431248</v>
      </c>
      <c r="T86" s="33">
        <v>0.60439560439560436</v>
      </c>
      <c r="U86" s="64">
        <f t="shared" si="18"/>
        <v>-1.3054060033925841</v>
      </c>
      <c r="V86" s="64">
        <f t="shared" si="19"/>
        <v>5.0928603560182477</v>
      </c>
      <c r="W86" s="64">
        <f t="shared" si="20"/>
        <v>-0.36358229287081212</v>
      </c>
      <c r="X86" s="66"/>
      <c r="Y86" s="57"/>
      <c r="Z86" s="57"/>
      <c r="AA86" s="55"/>
    </row>
    <row r="87" spans="1:27" x14ac:dyDescent="0.2">
      <c r="A87" s="27" t="s">
        <v>16</v>
      </c>
      <c r="B87" s="33">
        <v>0.47425583266291232</v>
      </c>
      <c r="C87" s="33">
        <v>0.49143593045717965</v>
      </c>
      <c r="D87" s="33">
        <v>0.52749229188078106</v>
      </c>
      <c r="E87" s="33">
        <v>0.52760968229954619</v>
      </c>
      <c r="F87" s="33">
        <v>0.56126173096976018</v>
      </c>
      <c r="G87" s="33">
        <v>0.59048590740976914</v>
      </c>
      <c r="H87" s="33">
        <v>0.5907515991471215</v>
      </c>
      <c r="I87" s="33">
        <v>0.60165805925523241</v>
      </c>
      <c r="J87" s="33">
        <v>0.55854450942170242</v>
      </c>
      <c r="K87" s="33">
        <v>0.55951776649746188</v>
      </c>
      <c r="L87" s="33">
        <v>0.54412316935786709</v>
      </c>
      <c r="M87" s="33">
        <v>0.53314681912176132</v>
      </c>
      <c r="N87" s="33">
        <v>0.53660829709719116</v>
      </c>
      <c r="O87" s="33">
        <v>0.51746103969969282</v>
      </c>
      <c r="P87" s="33">
        <v>0.47641053197205802</v>
      </c>
      <c r="Q87" s="33">
        <v>0.43544588921879801</v>
      </c>
      <c r="R87" s="33">
        <v>0.494862832327084</v>
      </c>
      <c r="S87" s="33">
        <v>0.49771214642262895</v>
      </c>
      <c r="T87" s="33">
        <v>0.52128446181472488</v>
      </c>
      <c r="U87" s="64">
        <f t="shared" si="18"/>
        <v>4.7028629151812549</v>
      </c>
      <c r="V87" s="64">
        <f t="shared" si="19"/>
        <v>4.4873929842666858</v>
      </c>
      <c r="W87" s="64">
        <f t="shared" si="20"/>
        <v>2.3572315392095922</v>
      </c>
      <c r="X87" s="66"/>
      <c r="Y87" s="57"/>
      <c r="Z87" s="57"/>
      <c r="AA87" s="55"/>
    </row>
    <row r="88" spans="1:27" x14ac:dyDescent="0.2">
      <c r="A88" s="27" t="s">
        <v>17</v>
      </c>
      <c r="B88" s="33">
        <v>0.49684770663427613</v>
      </c>
      <c r="C88" s="33">
        <v>0.48379180458851728</v>
      </c>
      <c r="D88" s="33">
        <v>0.52260523124891733</v>
      </c>
      <c r="E88" s="33">
        <v>0.52436245252306024</v>
      </c>
      <c r="F88" s="33">
        <v>0.54445904511607535</v>
      </c>
      <c r="G88" s="33">
        <v>0.55363072835953064</v>
      </c>
      <c r="H88" s="33">
        <v>0.57913548531218584</v>
      </c>
      <c r="I88" s="33">
        <v>0.56213808463251669</v>
      </c>
      <c r="J88" s="33">
        <v>0.55894154647001415</v>
      </c>
      <c r="K88" s="33">
        <v>0.55386488131466827</v>
      </c>
      <c r="L88" s="33">
        <v>0.53433430201270049</v>
      </c>
      <c r="M88" s="33">
        <v>0.52555749774882143</v>
      </c>
      <c r="N88" s="33">
        <v>0.51628328383751954</v>
      </c>
      <c r="O88" s="33">
        <v>0.49817927869506662</v>
      </c>
      <c r="P88" s="33">
        <v>0.46778190830235439</v>
      </c>
      <c r="Q88" s="33">
        <v>0.42981602483896381</v>
      </c>
      <c r="R88" s="33">
        <v>0.49324292058640945</v>
      </c>
      <c r="S88" s="33">
        <v>0.49985494633014216</v>
      </c>
      <c r="T88" s="33">
        <v>0.5322803178076978</v>
      </c>
      <c r="U88" s="64">
        <f t="shared" si="18"/>
        <v>3.5432611173421669</v>
      </c>
      <c r="V88" s="64">
        <f t="shared" si="19"/>
        <v>6.449840950534341</v>
      </c>
      <c r="W88" s="64">
        <f t="shared" si="20"/>
        <v>3.2425371477555642</v>
      </c>
      <c r="X88" s="66"/>
      <c r="Y88" s="57"/>
      <c r="Z88" s="57"/>
      <c r="AA88" s="55"/>
    </row>
    <row r="89" spans="1:27" x14ac:dyDescent="0.2">
      <c r="A89" s="27" t="s">
        <v>18</v>
      </c>
      <c r="B89" s="33">
        <v>0.53158413312411046</v>
      </c>
      <c r="C89" s="33">
        <v>0.51301582864530559</v>
      </c>
      <c r="D89" s="33">
        <v>0.53629836798035435</v>
      </c>
      <c r="E89" s="33">
        <v>0.54984689766317485</v>
      </c>
      <c r="F89" s="33">
        <v>0.56849227626707521</v>
      </c>
      <c r="G89" s="33">
        <v>0.56326429980276138</v>
      </c>
      <c r="H89" s="33">
        <v>0.57834734799482534</v>
      </c>
      <c r="I89" s="33">
        <v>0.5751191173444351</v>
      </c>
      <c r="J89" s="33">
        <v>0.55270226867937755</v>
      </c>
      <c r="K89" s="33">
        <v>0.5547286869088186</v>
      </c>
      <c r="L89" s="33">
        <v>0.52964462847522409</v>
      </c>
      <c r="M89" s="33">
        <v>0.52775546630968317</v>
      </c>
      <c r="N89" s="33">
        <v>0.51120782841212953</v>
      </c>
      <c r="O89" s="33">
        <v>0.48011886824041522</v>
      </c>
      <c r="P89" s="33">
        <v>0.4673998428908091</v>
      </c>
      <c r="Q89" s="33">
        <v>0.44576549459570391</v>
      </c>
      <c r="R89" s="33">
        <v>0.4980355472404116</v>
      </c>
      <c r="S89" s="33">
        <v>0.48877899242292788</v>
      </c>
      <c r="T89" s="33">
        <v>0.49962105503996795</v>
      </c>
      <c r="U89" s="64">
        <f t="shared" si="18"/>
        <v>-3.1963078084142502</v>
      </c>
      <c r="V89" s="64">
        <f t="shared" si="19"/>
        <v>3.2221212149158851</v>
      </c>
      <c r="W89" s="64">
        <f t="shared" si="20"/>
        <v>1.0842062617040071</v>
      </c>
      <c r="X89" s="66"/>
      <c r="Y89" s="57"/>
      <c r="Z89" s="57"/>
      <c r="AA89" s="55"/>
    </row>
    <row r="90" spans="1:27" x14ac:dyDescent="0.2">
      <c r="A90" s="32" t="s">
        <v>69</v>
      </c>
      <c r="B90" s="33">
        <v>0.44430335911347107</v>
      </c>
      <c r="C90" s="33">
        <v>0.44466541881141786</v>
      </c>
      <c r="D90" s="33">
        <v>0.48092025218449286</v>
      </c>
      <c r="E90" s="33">
        <v>0.47548743378789587</v>
      </c>
      <c r="F90" s="33">
        <v>0.5111547797942434</v>
      </c>
      <c r="G90" s="33">
        <v>0.52949834416779096</v>
      </c>
      <c r="H90" s="33">
        <v>0.5557410277810898</v>
      </c>
      <c r="I90" s="33">
        <v>0.55015876749382575</v>
      </c>
      <c r="J90" s="33">
        <v>0.54102045403461452</v>
      </c>
      <c r="K90" s="33">
        <v>0.51966573816155992</v>
      </c>
      <c r="L90" s="33">
        <v>0.50990429557088801</v>
      </c>
      <c r="M90" s="33">
        <v>0.49767657992565056</v>
      </c>
      <c r="N90" s="33">
        <v>0.48370420319172847</v>
      </c>
      <c r="O90" s="33">
        <v>0.46830018679266017</v>
      </c>
      <c r="P90" s="33">
        <v>0.41878253479230854</v>
      </c>
      <c r="Q90" s="33">
        <v>0.39063144861741644</v>
      </c>
      <c r="R90" s="33">
        <v>0.43998712860667166</v>
      </c>
      <c r="S90" s="33">
        <v>0.44489571899012076</v>
      </c>
      <c r="T90" s="33">
        <v>0.44999468593899455</v>
      </c>
      <c r="U90" s="64">
        <f t="shared" si="18"/>
        <v>0.56913268255234795</v>
      </c>
      <c r="V90" s="64">
        <f t="shared" si="19"/>
        <v>3.121215114668602</v>
      </c>
      <c r="W90" s="64">
        <f t="shared" si="20"/>
        <v>0.50989669488737954</v>
      </c>
      <c r="X90" s="66"/>
      <c r="Y90" s="57"/>
      <c r="Z90" s="57"/>
      <c r="AA90" s="55"/>
    </row>
    <row r="91" spans="1:27" x14ac:dyDescent="0.2">
      <c r="A91" s="27" t="s">
        <v>19</v>
      </c>
      <c r="B91" s="33">
        <v>0.4271330153683095</v>
      </c>
      <c r="C91" s="33">
        <v>0.41643312101910829</v>
      </c>
      <c r="D91" s="33">
        <v>0.47439281942977823</v>
      </c>
      <c r="E91" s="33">
        <v>0.46887966804979253</v>
      </c>
      <c r="F91" s="33">
        <v>0.49738835205014365</v>
      </c>
      <c r="G91" s="33">
        <v>0.5070668999865392</v>
      </c>
      <c r="H91" s="33">
        <v>0.55058886509635974</v>
      </c>
      <c r="I91" s="33">
        <v>0.53606237816764135</v>
      </c>
      <c r="J91" s="33">
        <v>0.5315546434068753</v>
      </c>
      <c r="K91" s="33">
        <v>0.51392435850662777</v>
      </c>
      <c r="L91" s="33">
        <v>0.50511299078399197</v>
      </c>
      <c r="M91" s="33">
        <v>0.51791651274473582</v>
      </c>
      <c r="N91" s="33">
        <v>0.50097937550409033</v>
      </c>
      <c r="O91" s="33">
        <v>0.48799304574595243</v>
      </c>
      <c r="P91" s="33">
        <v>0.4601364314645065</v>
      </c>
      <c r="Q91" s="33">
        <v>0.42770605759682223</v>
      </c>
      <c r="R91" s="33">
        <v>0.46602037788109607</v>
      </c>
      <c r="S91" s="33">
        <v>0.46716196136701338</v>
      </c>
      <c r="T91" s="33">
        <v>0.4802547770700637</v>
      </c>
      <c r="U91" s="64">
        <f t="shared" si="18"/>
        <v>5.3121761701754195</v>
      </c>
      <c r="V91" s="64">
        <f t="shared" si="19"/>
        <v>2.0118345605557195</v>
      </c>
      <c r="W91" s="64">
        <f t="shared" si="20"/>
        <v>1.309281570305032</v>
      </c>
      <c r="X91" s="66"/>
      <c r="Y91" s="57"/>
      <c r="Z91" s="57"/>
      <c r="AA91" s="55"/>
    </row>
    <row r="92" spans="1:27" x14ac:dyDescent="0.2">
      <c r="A92" s="32" t="s">
        <v>41</v>
      </c>
      <c r="B92" s="33">
        <v>0.43764172335600909</v>
      </c>
      <c r="C92" s="33">
        <v>0.44214437367303611</v>
      </c>
      <c r="D92" s="33">
        <v>0.48825136612021858</v>
      </c>
      <c r="E92" s="33">
        <v>0.49678456591639869</v>
      </c>
      <c r="F92" s="33">
        <v>0.57038834951456308</v>
      </c>
      <c r="G92" s="33">
        <v>0.5623276337562052</v>
      </c>
      <c r="H92" s="33">
        <v>0.56964047936085216</v>
      </c>
      <c r="I92" s="33">
        <v>0.55573860516199891</v>
      </c>
      <c r="J92" s="33">
        <v>0.55211202938475668</v>
      </c>
      <c r="K92" s="33">
        <v>0.52432699431958507</v>
      </c>
      <c r="L92" s="33">
        <v>0.53886756238003841</v>
      </c>
      <c r="M92" s="33">
        <v>0.52720763723150355</v>
      </c>
      <c r="N92" s="33">
        <v>0.52942507922136717</v>
      </c>
      <c r="O92" s="33">
        <v>0.51588337684943431</v>
      </c>
      <c r="P92" s="33">
        <v>0.50105618926911699</v>
      </c>
      <c r="Q92" s="33">
        <v>0.46343418152674815</v>
      </c>
      <c r="R92" s="33">
        <v>0.51103391908459339</v>
      </c>
      <c r="S92" s="33">
        <v>0.50385604113110538</v>
      </c>
      <c r="T92" s="33">
        <v>0.52904771411459373</v>
      </c>
      <c r="U92" s="64">
        <f t="shared" si="18"/>
        <v>9.1405990758584625</v>
      </c>
      <c r="V92" s="64">
        <f t="shared" si="19"/>
        <v>2.7991524845476734</v>
      </c>
      <c r="W92" s="64">
        <f t="shared" si="20"/>
        <v>2.5191672983488345</v>
      </c>
      <c r="X92" s="66"/>
      <c r="Y92" s="57"/>
      <c r="Z92" s="57"/>
      <c r="AA92" s="55"/>
    </row>
    <row r="93" spans="1:27" x14ac:dyDescent="0.2">
      <c r="A93" s="27" t="s">
        <v>24</v>
      </c>
      <c r="B93" s="33">
        <v>0.48844718714121699</v>
      </c>
      <c r="C93" s="33">
        <v>0.48630373283654177</v>
      </c>
      <c r="D93" s="33">
        <v>0.53988217382670289</v>
      </c>
      <c r="E93" s="33">
        <v>0.54158036779012109</v>
      </c>
      <c r="F93" s="33">
        <v>0.57577339772875602</v>
      </c>
      <c r="G93" s="33">
        <v>0.58912955737925465</v>
      </c>
      <c r="H93" s="33">
        <v>0.60793978551921668</v>
      </c>
      <c r="I93" s="33">
        <v>0.60709574394223431</v>
      </c>
      <c r="J93" s="33">
        <v>0.58710054559625879</v>
      </c>
      <c r="K93" s="33">
        <v>0.5617457763475463</v>
      </c>
      <c r="L93" s="33">
        <v>0.54210206970943164</v>
      </c>
      <c r="M93" s="33">
        <v>0.52804667815939532</v>
      </c>
      <c r="N93" s="33">
        <v>0.51705141657922349</v>
      </c>
      <c r="O93" s="33">
        <v>0.50481520041644978</v>
      </c>
      <c r="P93" s="33">
        <v>0.48567547542603112</v>
      </c>
      <c r="Q93" s="33">
        <v>0.4557282255149982</v>
      </c>
      <c r="R93" s="33">
        <v>0.52628911693905989</v>
      </c>
      <c r="S93" s="33">
        <v>0.52022975446569464</v>
      </c>
      <c r="T93" s="33">
        <v>0.53660041970127148</v>
      </c>
      <c r="U93" s="64">
        <f t="shared" si="18"/>
        <v>4.8153232560054491</v>
      </c>
      <c r="V93" s="64">
        <f t="shared" si="19"/>
        <v>5.092494427524036</v>
      </c>
      <c r="W93" s="64">
        <f t="shared" si="20"/>
        <v>1.6370665235576842</v>
      </c>
      <c r="X93" s="66"/>
      <c r="Y93" s="57"/>
      <c r="Z93" s="57"/>
      <c r="AA93" s="55"/>
    </row>
    <row r="94" spans="1:27" x14ac:dyDescent="0.2">
      <c r="A94" s="27" t="s">
        <v>26</v>
      </c>
      <c r="B94" s="33">
        <v>0.44825685544991045</v>
      </c>
      <c r="C94" s="33">
        <v>0.45945587259455872</v>
      </c>
      <c r="D94" s="33">
        <v>0.47272727272727272</v>
      </c>
      <c r="E94" s="33">
        <v>0.47778425655976675</v>
      </c>
      <c r="F94" s="33">
        <v>0.47591677204276356</v>
      </c>
      <c r="G94" s="33">
        <v>0.52191142191142192</v>
      </c>
      <c r="H94" s="33">
        <v>0.54180213655364606</v>
      </c>
      <c r="I94" s="33">
        <v>0.51640004603521694</v>
      </c>
      <c r="J94" s="33">
        <v>0.50328714473551128</v>
      </c>
      <c r="K94" s="33">
        <v>0.53587165292057393</v>
      </c>
      <c r="L94" s="33">
        <v>0.51839875111507583</v>
      </c>
      <c r="M94" s="33">
        <v>0.50881998466089629</v>
      </c>
      <c r="N94" s="33">
        <v>0.50169455623808512</v>
      </c>
      <c r="O94" s="33">
        <v>0.49128367670364503</v>
      </c>
      <c r="P94" s="33">
        <v>0.45043731778425655</v>
      </c>
      <c r="Q94" s="33">
        <v>0.39687899251688263</v>
      </c>
      <c r="R94" s="33">
        <v>0.46106194690265484</v>
      </c>
      <c r="S94" s="33">
        <v>0.45179143606175359</v>
      </c>
      <c r="T94" s="33">
        <v>0.44823977164605139</v>
      </c>
      <c r="U94" s="64">
        <f t="shared" si="18"/>
        <v>-1.7083803859063718E-3</v>
      </c>
      <c r="V94" s="64">
        <f t="shared" si="19"/>
        <v>-0.21975461382051642</v>
      </c>
      <c r="W94" s="64">
        <f t="shared" si="20"/>
        <v>-0.35516644157022048</v>
      </c>
      <c r="X94" s="66"/>
      <c r="Y94" s="57"/>
      <c r="Z94" s="57"/>
      <c r="AA94" s="55"/>
    </row>
    <row r="95" spans="1:27" x14ac:dyDescent="0.2">
      <c r="A95" s="27" t="s">
        <v>20</v>
      </c>
      <c r="B95" s="33">
        <v>0.41484300666032348</v>
      </c>
      <c r="C95" s="33">
        <v>0.43793985924504159</v>
      </c>
      <c r="D95" s="33">
        <v>0.47946936197094125</v>
      </c>
      <c r="E95" s="33">
        <v>0.46871378910776362</v>
      </c>
      <c r="F95" s="33">
        <v>0.45863154881190954</v>
      </c>
      <c r="G95" s="33">
        <v>0.46910755148741418</v>
      </c>
      <c r="H95" s="33">
        <v>0.4925998324490366</v>
      </c>
      <c r="I95" s="33">
        <v>0.47484094852515907</v>
      </c>
      <c r="J95" s="33">
        <v>0.46281645569620256</v>
      </c>
      <c r="K95" s="33">
        <v>0.47978359908883828</v>
      </c>
      <c r="L95" s="33">
        <v>0.46595083356880473</v>
      </c>
      <c r="M95" s="33">
        <v>0.47120559741657697</v>
      </c>
      <c r="N95" s="33">
        <v>0.47067941100490829</v>
      </c>
      <c r="O95" s="33">
        <v>0.45385395537525353</v>
      </c>
      <c r="P95" s="33">
        <v>0.42294264339152121</v>
      </c>
      <c r="Q95" s="33">
        <v>0.37259953161592507</v>
      </c>
      <c r="R95" s="33">
        <v>0.48002976928801788</v>
      </c>
      <c r="S95" s="33">
        <v>0.50797266514806383</v>
      </c>
      <c r="T95" s="33">
        <v>0.54128889977946582</v>
      </c>
      <c r="U95" s="64">
        <f t="shared" si="18"/>
        <v>12.644589311914235</v>
      </c>
      <c r="V95" s="64">
        <f t="shared" si="19"/>
        <v>11.83462563879446</v>
      </c>
      <c r="W95" s="64">
        <f t="shared" si="20"/>
        <v>3.3316234631401986</v>
      </c>
      <c r="X95" s="66"/>
      <c r="Y95" s="57"/>
      <c r="Z95" s="57"/>
      <c r="AA95" s="55"/>
    </row>
    <row r="96" spans="1:27" x14ac:dyDescent="0.2">
      <c r="A96" s="27" t="s">
        <v>21</v>
      </c>
      <c r="B96" s="33">
        <v>0.46906122448979592</v>
      </c>
      <c r="C96" s="33">
        <v>0.46801397963835284</v>
      </c>
      <c r="D96" s="33">
        <v>0.53227771010962244</v>
      </c>
      <c r="E96" s="33">
        <v>0.50090015233347185</v>
      </c>
      <c r="F96" s="33">
        <v>0.50330163761225566</v>
      </c>
      <c r="G96" s="33">
        <v>0.50049694732358374</v>
      </c>
      <c r="H96" s="33">
        <v>0.54090665236051505</v>
      </c>
      <c r="I96" s="33">
        <v>0.54007782101167312</v>
      </c>
      <c r="J96" s="33">
        <v>0.5240153698366955</v>
      </c>
      <c r="K96" s="33">
        <v>0.51158070678127987</v>
      </c>
      <c r="L96" s="33">
        <v>0.48944893283492102</v>
      </c>
      <c r="M96" s="33">
        <v>0.49058425881216805</v>
      </c>
      <c r="N96" s="33">
        <v>0.48705027540138285</v>
      </c>
      <c r="O96" s="33">
        <v>0.45068965517241377</v>
      </c>
      <c r="P96" s="33">
        <v>0.41914775871610405</v>
      </c>
      <c r="Q96" s="33">
        <v>0.3955890263582571</v>
      </c>
      <c r="R96" s="33">
        <v>0.4537565905096661</v>
      </c>
      <c r="S96" s="33">
        <v>0.48260195035460995</v>
      </c>
      <c r="T96" s="33">
        <v>0.48964858265208622</v>
      </c>
      <c r="U96" s="64">
        <f t="shared" si="18"/>
        <v>2.0587358162290292</v>
      </c>
      <c r="V96" s="64">
        <f t="shared" si="19"/>
        <v>7.0500823935982169</v>
      </c>
      <c r="W96" s="64">
        <f t="shared" si="20"/>
        <v>0.7046632297476263</v>
      </c>
      <c r="X96" s="66"/>
      <c r="Y96" s="57"/>
      <c r="Z96" s="57"/>
      <c r="AA96" s="55"/>
    </row>
    <row r="97" spans="1:27" x14ac:dyDescent="0.2">
      <c r="A97" s="27" t="s">
        <v>22</v>
      </c>
      <c r="B97" s="33">
        <v>0.45036101083032493</v>
      </c>
      <c r="C97" s="33">
        <v>0.44786324786324788</v>
      </c>
      <c r="D97" s="33">
        <v>0.51715481171548117</v>
      </c>
      <c r="E97" s="33">
        <v>0.4813874788494078</v>
      </c>
      <c r="F97" s="33">
        <v>0.4588138385502471</v>
      </c>
      <c r="G97" s="33">
        <v>0.45629510825982356</v>
      </c>
      <c r="H97" s="33">
        <v>0.45481263776634828</v>
      </c>
      <c r="I97" s="33">
        <v>0.46700879765395892</v>
      </c>
      <c r="J97" s="33">
        <v>0.47601744186046513</v>
      </c>
      <c r="K97" s="33">
        <v>0.46881425633995888</v>
      </c>
      <c r="L97" s="33">
        <v>0.4726027397260274</v>
      </c>
      <c r="M97" s="33">
        <v>0.48243045387994143</v>
      </c>
      <c r="N97" s="33">
        <v>0.44568795260039501</v>
      </c>
      <c r="O97" s="33">
        <v>0.45645645645645644</v>
      </c>
      <c r="P97" s="33">
        <v>0.48773234200743493</v>
      </c>
      <c r="Q97" s="33">
        <v>0.41497975708502022</v>
      </c>
      <c r="R97" s="33">
        <v>0.47604562737642586</v>
      </c>
      <c r="S97" s="33">
        <v>0.50170183798502388</v>
      </c>
      <c r="T97" s="33">
        <v>0.47464788732394364</v>
      </c>
      <c r="U97" s="64">
        <f t="shared" si="18"/>
        <v>2.4286876493618714</v>
      </c>
      <c r="V97" s="64">
        <f t="shared" si="19"/>
        <v>-1.3084454683491287</v>
      </c>
      <c r="W97" s="64">
        <f t="shared" si="20"/>
        <v>-2.7053950661080242</v>
      </c>
      <c r="X97" s="66"/>
      <c r="Y97" s="57"/>
      <c r="Z97" s="57"/>
      <c r="AA97" s="55"/>
    </row>
    <row r="98" spans="1:27" x14ac:dyDescent="0.2">
      <c r="A98" s="27" t="s">
        <v>23</v>
      </c>
      <c r="B98" s="33">
        <v>0.47738158594997337</v>
      </c>
      <c r="C98" s="33">
        <v>0.45980031529164478</v>
      </c>
      <c r="D98" s="33">
        <v>0.47777182645956079</v>
      </c>
      <c r="E98" s="33">
        <v>0.45675944333996021</v>
      </c>
      <c r="F98" s="33">
        <v>0.49114173228346458</v>
      </c>
      <c r="G98" s="33">
        <v>0.45014662756598239</v>
      </c>
      <c r="H98" s="33">
        <v>0.48641449120937669</v>
      </c>
      <c r="I98" s="33">
        <v>0.50568828213879413</v>
      </c>
      <c r="J98" s="33">
        <v>0.50912017167381973</v>
      </c>
      <c r="K98" s="33">
        <v>0.46915422885572139</v>
      </c>
      <c r="L98" s="33">
        <v>0.46914743287800281</v>
      </c>
      <c r="M98" s="33">
        <v>0.45381120646138312</v>
      </c>
      <c r="N98" s="33">
        <v>0.45316455696202529</v>
      </c>
      <c r="O98" s="33">
        <v>0.4713411240957151</v>
      </c>
      <c r="P98" s="33">
        <v>0.50684931506849318</v>
      </c>
      <c r="Q98" s="33">
        <v>0.45910885504794136</v>
      </c>
      <c r="R98" s="33">
        <v>0.52777777777777779</v>
      </c>
      <c r="S98" s="33">
        <v>0.51200937316930284</v>
      </c>
      <c r="T98" s="33">
        <v>0.54448017148981775</v>
      </c>
      <c r="U98" s="64">
        <f t="shared" si="18"/>
        <v>6.7098585539844375</v>
      </c>
      <c r="V98" s="64">
        <f t="shared" si="19"/>
        <v>3.7630856421324577</v>
      </c>
      <c r="W98" s="64">
        <f t="shared" si="20"/>
        <v>3.2470798320514915</v>
      </c>
      <c r="X98" s="66"/>
      <c r="Y98" s="57"/>
      <c r="Z98" s="57"/>
      <c r="AA98" s="55"/>
    </row>
    <row r="99" spans="1:27" x14ac:dyDescent="0.2">
      <c r="A99" s="73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68"/>
      <c r="V99" s="68"/>
      <c r="W99" s="68"/>
      <c r="X99" s="66"/>
      <c r="Y99" s="57"/>
      <c r="Z99" s="57"/>
      <c r="AA99" s="55"/>
    </row>
    <row r="100" spans="1:27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7"/>
      <c r="N100" s="37"/>
      <c r="U100" s="80"/>
      <c r="V100" s="80"/>
      <c r="W100" s="81"/>
      <c r="X100" s="55"/>
      <c r="Y100" s="55"/>
      <c r="Z100" s="55"/>
      <c r="AA100" s="55"/>
    </row>
    <row r="101" spans="1:27" ht="15.75" x14ac:dyDescent="0.25">
      <c r="A101" s="12" t="s">
        <v>228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7"/>
      <c r="N101" s="37"/>
      <c r="U101" s="80"/>
      <c r="V101" s="80"/>
      <c r="W101" s="81"/>
      <c r="X101" s="55"/>
      <c r="Y101" s="55"/>
      <c r="Z101" s="55"/>
      <c r="AA101" s="55"/>
    </row>
    <row r="102" spans="1:27" ht="25.5" x14ac:dyDescent="0.2">
      <c r="A102" s="24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  <c r="R102" s="1">
        <v>2022</v>
      </c>
      <c r="S102" s="1">
        <v>2023</v>
      </c>
      <c r="T102" s="1">
        <v>2024</v>
      </c>
      <c r="U102" s="79" t="s">
        <v>137</v>
      </c>
      <c r="V102" s="79" t="s">
        <v>130</v>
      </c>
      <c r="W102" s="79" t="s">
        <v>138</v>
      </c>
      <c r="X102" s="55"/>
      <c r="Y102" s="55"/>
      <c r="Z102" s="55"/>
      <c r="AA102" s="55"/>
    </row>
    <row r="103" spans="1:27" x14ac:dyDescent="0.2">
      <c r="A103" s="27" t="s">
        <v>12</v>
      </c>
      <c r="B103" s="33">
        <v>0.16435506241331485</v>
      </c>
      <c r="C103" s="33">
        <v>0.17111913357400721</v>
      </c>
      <c r="D103" s="33">
        <v>0.18234442836468887</v>
      </c>
      <c r="E103" s="33">
        <v>0.20905172413793102</v>
      </c>
      <c r="F103" s="33">
        <v>0.24046076313894887</v>
      </c>
      <c r="G103" s="33">
        <v>0.25907473309608542</v>
      </c>
      <c r="H103" s="33">
        <v>0.31220657276995306</v>
      </c>
      <c r="I103" s="33">
        <v>0.33231939163498098</v>
      </c>
      <c r="J103" s="33">
        <v>0.35681470137825422</v>
      </c>
      <c r="K103" s="33">
        <v>0.36746987951807231</v>
      </c>
      <c r="L103" s="33">
        <v>0.37891268533772654</v>
      </c>
      <c r="M103" s="33">
        <v>0.41171617161716173</v>
      </c>
      <c r="N103" s="33">
        <v>0.43207712532865905</v>
      </c>
      <c r="O103" s="33">
        <v>0.42540494458653028</v>
      </c>
      <c r="P103" s="33">
        <v>0.35799319727891155</v>
      </c>
      <c r="Q103" s="33">
        <v>0.35146443514644349</v>
      </c>
      <c r="R103" s="33">
        <v>0.44635544635544633</v>
      </c>
      <c r="S103" s="33">
        <v>0.45936698032506418</v>
      </c>
      <c r="T103" s="33">
        <v>0.52936170212765954</v>
      </c>
      <c r="U103" s="64">
        <f t="shared" ref="U103:U118" si="21">100*(T103-B103)</f>
        <v>36.500663971434463</v>
      </c>
      <c r="V103" s="64">
        <f t="shared" ref="V103:V118" si="22">100*(T103-P103)</f>
        <v>17.136850484874799</v>
      </c>
      <c r="W103" s="64">
        <f t="shared" ref="W103:W118" si="23">100*(T103-S103)</f>
        <v>6.9994721802595361</v>
      </c>
      <c r="X103" s="55"/>
      <c r="Y103" s="57"/>
      <c r="Z103" s="57"/>
      <c r="AA103" s="55"/>
    </row>
    <row r="104" spans="1:27" x14ac:dyDescent="0.2">
      <c r="A104" s="27" t="s">
        <v>13</v>
      </c>
      <c r="B104" s="33">
        <v>0.21130782410051399</v>
      </c>
      <c r="C104" s="33">
        <v>0.19611955951756685</v>
      </c>
      <c r="D104" s="33">
        <v>0.21754932502596053</v>
      </c>
      <c r="E104" s="33">
        <v>0.25658536585365854</v>
      </c>
      <c r="F104" s="33">
        <v>0.2786802030456853</v>
      </c>
      <c r="G104" s="33">
        <v>0.28042843232716652</v>
      </c>
      <c r="H104" s="33">
        <v>0.3097207859358842</v>
      </c>
      <c r="I104" s="33">
        <v>0.34034229828850854</v>
      </c>
      <c r="J104" s="33">
        <v>0.34793683138053999</v>
      </c>
      <c r="K104" s="33">
        <v>0.34730848861283642</v>
      </c>
      <c r="L104" s="33">
        <v>0.32755985736118187</v>
      </c>
      <c r="M104" s="33">
        <v>0.36450381679389315</v>
      </c>
      <c r="N104" s="33">
        <v>0.38651794374393794</v>
      </c>
      <c r="O104" s="33">
        <v>0.38583690987124464</v>
      </c>
      <c r="P104" s="33">
        <v>0.3571130579891531</v>
      </c>
      <c r="Q104" s="33">
        <v>0.34958050339592489</v>
      </c>
      <c r="R104" s="33">
        <v>0.39159538862030496</v>
      </c>
      <c r="S104" s="33">
        <v>0.4221178171304662</v>
      </c>
      <c r="T104" s="33">
        <v>0.45274883219547252</v>
      </c>
      <c r="U104" s="64">
        <f t="shared" si="21"/>
        <v>24.144100809495853</v>
      </c>
      <c r="V104" s="64">
        <f t="shared" si="22"/>
        <v>9.5635774206319404</v>
      </c>
      <c r="W104" s="64">
        <f t="shared" si="23"/>
        <v>3.0631015065006317</v>
      </c>
      <c r="X104" s="55"/>
      <c r="Y104" s="57"/>
      <c r="Z104" s="57"/>
      <c r="AA104" s="55"/>
    </row>
    <row r="105" spans="1:27" x14ac:dyDescent="0.2">
      <c r="A105" s="27" t="s">
        <v>14</v>
      </c>
      <c r="B105" s="33">
        <v>0.21294669009958991</v>
      </c>
      <c r="C105" s="33">
        <v>0.21443545971847858</v>
      </c>
      <c r="D105" s="33">
        <v>0.25256929305512299</v>
      </c>
      <c r="E105" s="33">
        <v>0.26100530752419604</v>
      </c>
      <c r="F105" s="33">
        <v>0.29218607479477043</v>
      </c>
      <c r="G105" s="33">
        <v>0.30608481868469578</v>
      </c>
      <c r="H105" s="33">
        <v>0.36838790931989923</v>
      </c>
      <c r="I105" s="33">
        <v>0.3567787971457696</v>
      </c>
      <c r="J105" s="33">
        <v>0.38001383125864452</v>
      </c>
      <c r="K105" s="33">
        <v>0.42027972027972027</v>
      </c>
      <c r="L105" s="33">
        <v>0.46420006851661527</v>
      </c>
      <c r="M105" s="33">
        <v>0.47968285431119922</v>
      </c>
      <c r="N105" s="33">
        <v>0.50789915966386556</v>
      </c>
      <c r="O105" s="33">
        <v>0.50586370839936612</v>
      </c>
      <c r="P105" s="33">
        <v>0.4741624077228847</v>
      </c>
      <c r="Q105" s="33">
        <v>0.45739781232009213</v>
      </c>
      <c r="R105" s="33">
        <v>0.49687964338781576</v>
      </c>
      <c r="S105" s="33">
        <v>0.51207865168539324</v>
      </c>
      <c r="T105" s="33">
        <v>0.53342354533152914</v>
      </c>
      <c r="U105" s="64">
        <f t="shared" si="21"/>
        <v>32.047685523193927</v>
      </c>
      <c r="V105" s="64">
        <f t="shared" si="22"/>
        <v>5.9261137608644434</v>
      </c>
      <c r="W105" s="64">
        <f t="shared" si="23"/>
        <v>2.1344893646135898</v>
      </c>
      <c r="X105" s="55"/>
      <c r="Y105" s="57"/>
      <c r="Z105" s="57"/>
      <c r="AA105" s="55"/>
    </row>
    <row r="106" spans="1:27" x14ac:dyDescent="0.2">
      <c r="A106" s="27" t="s">
        <v>15</v>
      </c>
      <c r="B106" s="33">
        <v>0.41701729780271157</v>
      </c>
      <c r="C106" s="33">
        <v>0.41430440470998692</v>
      </c>
      <c r="D106" s="33">
        <v>0.42590120160213618</v>
      </c>
      <c r="E106" s="33">
        <v>0.45743685687558466</v>
      </c>
      <c r="F106" s="33">
        <v>0.44752385279418444</v>
      </c>
      <c r="G106" s="33">
        <v>0.447282861124013</v>
      </c>
      <c r="H106" s="33">
        <v>0.50850850850850848</v>
      </c>
      <c r="I106" s="33">
        <v>0.51358024691358029</v>
      </c>
      <c r="J106" s="33">
        <v>0.51355421686746983</v>
      </c>
      <c r="K106" s="33">
        <v>0.53070866141732287</v>
      </c>
      <c r="L106" s="33">
        <v>0.55090137857900323</v>
      </c>
      <c r="M106" s="33">
        <v>0.55577204091573307</v>
      </c>
      <c r="N106" s="33">
        <v>0.58480120785103173</v>
      </c>
      <c r="O106" s="33">
        <v>0.53950679416205338</v>
      </c>
      <c r="P106" s="33">
        <v>0.5094726062467998</v>
      </c>
      <c r="Q106" s="33">
        <v>0.50175614651279477</v>
      </c>
      <c r="R106" s="33">
        <v>0.54827052142488386</v>
      </c>
      <c r="S106" s="33">
        <v>0.57309373482272952</v>
      </c>
      <c r="T106" s="33">
        <v>0.58993476234855546</v>
      </c>
      <c r="U106" s="64">
        <f t="shared" si="21"/>
        <v>17.291746454584388</v>
      </c>
      <c r="V106" s="64">
        <f t="shared" si="22"/>
        <v>8.0462156101755671</v>
      </c>
      <c r="W106" s="64">
        <f t="shared" si="23"/>
        <v>1.6841027525825947</v>
      </c>
      <c r="X106" s="55"/>
      <c r="Y106" s="57"/>
      <c r="Z106" s="57"/>
      <c r="AA106" s="55"/>
    </row>
    <row r="107" spans="1:27" x14ac:dyDescent="0.2">
      <c r="A107" s="27" t="s">
        <v>16</v>
      </c>
      <c r="B107" s="33">
        <v>0.1450017059024224</v>
      </c>
      <c r="C107" s="33">
        <v>0.13576594345825116</v>
      </c>
      <c r="D107" s="33">
        <v>0.19271814187068426</v>
      </c>
      <c r="E107" s="33">
        <v>0.19757942511346444</v>
      </c>
      <c r="F107" s="33">
        <v>0.22589703588143525</v>
      </c>
      <c r="G107" s="33">
        <v>0.23022468451831332</v>
      </c>
      <c r="H107" s="33">
        <v>0.25791999999999998</v>
      </c>
      <c r="I107" s="33">
        <v>0.28843750000000001</v>
      </c>
      <c r="J107" s="33">
        <v>0.30588235294117649</v>
      </c>
      <c r="K107" s="33">
        <v>0.36054207374724234</v>
      </c>
      <c r="L107" s="33">
        <v>0.40673076923076923</v>
      </c>
      <c r="M107" s="33">
        <v>0.44429924861156483</v>
      </c>
      <c r="N107" s="33">
        <v>0.45577356063042779</v>
      </c>
      <c r="O107" s="33">
        <v>0.45778065351019087</v>
      </c>
      <c r="P107" s="33">
        <v>0.42477592829705507</v>
      </c>
      <c r="Q107" s="33">
        <v>0.40686750890832524</v>
      </c>
      <c r="R107" s="33">
        <v>0.48454963839579224</v>
      </c>
      <c r="S107" s="33">
        <v>0.48930144745122717</v>
      </c>
      <c r="T107" s="33">
        <v>0.51678502259522274</v>
      </c>
      <c r="U107" s="64">
        <f t="shared" si="21"/>
        <v>37.178331669280034</v>
      </c>
      <c r="V107" s="64">
        <f t="shared" si="22"/>
        <v>9.2009094298167664</v>
      </c>
      <c r="W107" s="64">
        <f t="shared" si="23"/>
        <v>2.7483575143995576</v>
      </c>
      <c r="X107" s="55"/>
      <c r="Y107" s="57"/>
      <c r="Z107" s="57"/>
      <c r="AA107" s="55"/>
    </row>
    <row r="108" spans="1:27" x14ac:dyDescent="0.2">
      <c r="A108" s="27" t="s">
        <v>17</v>
      </c>
      <c r="B108" s="33">
        <v>0.17286812248383554</v>
      </c>
      <c r="C108" s="33">
        <v>0.1651045421773612</v>
      </c>
      <c r="D108" s="33">
        <v>0.20519039534319669</v>
      </c>
      <c r="E108" s="33">
        <v>0.24489795918367346</v>
      </c>
      <c r="F108" s="33">
        <v>0.25967413441955195</v>
      </c>
      <c r="G108" s="33">
        <v>0.27522100884035361</v>
      </c>
      <c r="H108" s="33">
        <v>0.31962918178153971</v>
      </c>
      <c r="I108" s="33">
        <v>0.33937232524964339</v>
      </c>
      <c r="J108" s="33">
        <v>0.34703196347031962</v>
      </c>
      <c r="K108" s="33">
        <v>0.37356495468277945</v>
      </c>
      <c r="L108" s="33">
        <v>0.40700685453160701</v>
      </c>
      <c r="M108" s="33">
        <v>0.42210144927536231</v>
      </c>
      <c r="N108" s="33">
        <v>0.40790099952403619</v>
      </c>
      <c r="O108" s="33">
        <v>0.41353855819067065</v>
      </c>
      <c r="P108" s="33">
        <v>0.38160384223548244</v>
      </c>
      <c r="Q108" s="33">
        <v>0.37838251031952302</v>
      </c>
      <c r="R108" s="33">
        <v>0.46448774355751099</v>
      </c>
      <c r="S108" s="33">
        <v>0.47228416693214398</v>
      </c>
      <c r="T108" s="33">
        <v>0.48175182481751827</v>
      </c>
      <c r="U108" s="64">
        <f t="shared" si="21"/>
        <v>30.888370233368274</v>
      </c>
      <c r="V108" s="64">
        <f t="shared" si="22"/>
        <v>10.014798258203584</v>
      </c>
      <c r="W108" s="64">
        <f t="shared" si="23"/>
        <v>0.94676578853742921</v>
      </c>
      <c r="X108" s="55"/>
      <c r="Y108" s="57"/>
      <c r="Z108" s="57"/>
      <c r="AA108" s="55"/>
    </row>
    <row r="109" spans="1:27" x14ac:dyDescent="0.2">
      <c r="A109" s="27" t="s">
        <v>18</v>
      </c>
      <c r="B109" s="33">
        <v>0.17074399003419122</v>
      </c>
      <c r="C109" s="33">
        <v>0.17376228087073781</v>
      </c>
      <c r="D109" s="33">
        <v>0.20347791886728847</v>
      </c>
      <c r="E109" s="33">
        <v>0.23371382451285599</v>
      </c>
      <c r="F109" s="33">
        <v>0.28005333797141779</v>
      </c>
      <c r="G109" s="33">
        <v>0.29064410250233369</v>
      </c>
      <c r="H109" s="33">
        <v>0.34218996528873463</v>
      </c>
      <c r="I109" s="33">
        <v>0.3669893646032179</v>
      </c>
      <c r="J109" s="33">
        <v>0.38838134370765398</v>
      </c>
      <c r="K109" s="33">
        <v>0.40053404539385845</v>
      </c>
      <c r="L109" s="33">
        <v>0.42949763033175353</v>
      </c>
      <c r="M109" s="33">
        <v>0.45799152443528635</v>
      </c>
      <c r="N109" s="33">
        <v>0.45783040196191133</v>
      </c>
      <c r="O109" s="33">
        <v>0.43316275102737073</v>
      </c>
      <c r="P109" s="33">
        <v>0.39663916433275304</v>
      </c>
      <c r="Q109" s="33">
        <v>0.39720695970695968</v>
      </c>
      <c r="R109" s="33">
        <v>0.45275395464074708</v>
      </c>
      <c r="S109" s="33">
        <v>0.46840823897669748</v>
      </c>
      <c r="T109" s="33">
        <v>0.49157216094453937</v>
      </c>
      <c r="U109" s="64">
        <f t="shared" si="21"/>
        <v>32.082817091034812</v>
      </c>
      <c r="V109" s="64">
        <f t="shared" si="22"/>
        <v>9.493299661178634</v>
      </c>
      <c r="W109" s="64">
        <f t="shared" si="23"/>
        <v>2.3163921967841894</v>
      </c>
      <c r="X109" s="55"/>
      <c r="Y109" s="57"/>
      <c r="Z109" s="57"/>
      <c r="AA109" s="55"/>
    </row>
    <row r="110" spans="1:27" x14ac:dyDescent="0.2">
      <c r="A110" s="32" t="s">
        <v>69</v>
      </c>
      <c r="B110" s="33">
        <v>0.1770892552586697</v>
      </c>
      <c r="C110" s="33">
        <v>0.16849349987254653</v>
      </c>
      <c r="D110" s="33">
        <v>0.20448814926878467</v>
      </c>
      <c r="E110" s="33">
        <v>0.25063099444724884</v>
      </c>
      <c r="F110" s="33">
        <v>0.29158415841584157</v>
      </c>
      <c r="G110" s="33">
        <v>0.2843482637141419</v>
      </c>
      <c r="H110" s="33">
        <v>0.34836969845550381</v>
      </c>
      <c r="I110" s="33">
        <v>0.38249211356466878</v>
      </c>
      <c r="J110" s="33">
        <v>0.39520333680917624</v>
      </c>
      <c r="K110" s="33">
        <v>0.41566110397946082</v>
      </c>
      <c r="L110" s="33">
        <v>0.45130111524163569</v>
      </c>
      <c r="M110" s="33">
        <v>0.45035282258064518</v>
      </c>
      <c r="N110" s="33">
        <v>0.4447387430772935</v>
      </c>
      <c r="O110" s="33">
        <v>0.42171036510659154</v>
      </c>
      <c r="P110" s="33">
        <v>0.38106453132359869</v>
      </c>
      <c r="Q110" s="33">
        <v>0.39731729879740979</v>
      </c>
      <c r="R110" s="33">
        <v>0.45092300765420984</v>
      </c>
      <c r="S110" s="33">
        <v>0.46162353461623534</v>
      </c>
      <c r="T110" s="33">
        <v>0.4633177570093458</v>
      </c>
      <c r="U110" s="64">
        <f t="shared" si="21"/>
        <v>28.622850175067612</v>
      </c>
      <c r="V110" s="64">
        <f t="shared" si="22"/>
        <v>8.2253225685747111</v>
      </c>
      <c r="W110" s="64">
        <f t="shared" si="23"/>
        <v>0.16942223931104561</v>
      </c>
      <c r="X110" s="55"/>
      <c r="Y110" s="57"/>
      <c r="Z110" s="57"/>
      <c r="AA110" s="55"/>
    </row>
    <row r="111" spans="1:27" x14ac:dyDescent="0.2">
      <c r="A111" s="27" t="s">
        <v>19</v>
      </c>
      <c r="B111" s="33">
        <v>9.2899498251482443E-2</v>
      </c>
      <c r="C111" s="33">
        <v>9.8504837291116976E-2</v>
      </c>
      <c r="D111" s="33">
        <v>0.14463735648277792</v>
      </c>
      <c r="E111" s="33">
        <v>0.1533849978066969</v>
      </c>
      <c r="F111" s="33">
        <v>0.17401563191269726</v>
      </c>
      <c r="G111" s="33">
        <v>0.18214065391733497</v>
      </c>
      <c r="H111" s="33">
        <v>0.22776911076443057</v>
      </c>
      <c r="I111" s="33">
        <v>0.22357658380112269</v>
      </c>
      <c r="J111" s="33">
        <v>0.26555386949924126</v>
      </c>
      <c r="K111" s="33">
        <v>0.28154379020286985</v>
      </c>
      <c r="L111" s="33">
        <v>0.32047216349541929</v>
      </c>
      <c r="M111" s="33">
        <v>0.36225238444607483</v>
      </c>
      <c r="N111" s="33">
        <v>0.36713161659513593</v>
      </c>
      <c r="O111" s="33">
        <v>0.3912490922294844</v>
      </c>
      <c r="P111" s="33">
        <v>0.3628411476557033</v>
      </c>
      <c r="Q111" s="33">
        <v>0.35849381017881704</v>
      </c>
      <c r="R111" s="33">
        <v>0.4517543859649123</v>
      </c>
      <c r="S111" s="33">
        <v>0.45180722891566266</v>
      </c>
      <c r="T111" s="33">
        <v>0.48025056551244127</v>
      </c>
      <c r="U111" s="64">
        <f t="shared" si="21"/>
        <v>38.735106726095879</v>
      </c>
      <c r="V111" s="64">
        <f t="shared" si="22"/>
        <v>11.740941785673797</v>
      </c>
      <c r="W111" s="64">
        <f t="shared" si="23"/>
        <v>2.8443336596778614</v>
      </c>
      <c r="X111" s="55"/>
      <c r="Y111" s="57"/>
      <c r="Z111" s="57"/>
      <c r="AA111" s="55"/>
    </row>
    <row r="112" spans="1:27" x14ac:dyDescent="0.2">
      <c r="A112" s="32" t="s">
        <v>41</v>
      </c>
      <c r="B112" s="33">
        <v>0.14262922782386725</v>
      </c>
      <c r="C112" s="33">
        <v>0.12980769230769232</v>
      </c>
      <c r="D112" s="33">
        <v>0.19132087424770353</v>
      </c>
      <c r="E112" s="33">
        <v>0.21940085592011413</v>
      </c>
      <c r="F112" s="33">
        <v>0.24465844116761962</v>
      </c>
      <c r="G112" s="33">
        <v>0.27981651376146788</v>
      </c>
      <c r="H112" s="33">
        <v>0.33518347209374039</v>
      </c>
      <c r="I112" s="33">
        <v>0.35389408099688474</v>
      </c>
      <c r="J112" s="33">
        <v>0.36533665835411472</v>
      </c>
      <c r="K112" s="33">
        <v>0.3632286995515695</v>
      </c>
      <c r="L112" s="33">
        <v>0.40639767357324608</v>
      </c>
      <c r="M112" s="33">
        <v>0.39560878243512976</v>
      </c>
      <c r="N112" s="33">
        <v>0.40647034425549566</v>
      </c>
      <c r="O112" s="33">
        <v>0.40788267644362969</v>
      </c>
      <c r="P112" s="33">
        <v>0.38114387846291331</v>
      </c>
      <c r="Q112" s="33">
        <v>0.40092807424593968</v>
      </c>
      <c r="R112" s="33">
        <v>0.47764034253092291</v>
      </c>
      <c r="S112" s="33">
        <v>0.5117647058823529</v>
      </c>
      <c r="T112" s="33">
        <v>0.53615604186489063</v>
      </c>
      <c r="U112" s="64">
        <f t="shared" si="21"/>
        <v>39.352681404102341</v>
      </c>
      <c r="V112" s="64">
        <f t="shared" si="22"/>
        <v>15.501216340197733</v>
      </c>
      <c r="W112" s="64">
        <f t="shared" si="23"/>
        <v>2.4391335982537732</v>
      </c>
      <c r="X112" s="55"/>
      <c r="Y112" s="57"/>
      <c r="Z112" s="57"/>
      <c r="AA112" s="55"/>
    </row>
    <row r="113" spans="1:27" x14ac:dyDescent="0.2">
      <c r="A113" s="27" t="s">
        <v>24</v>
      </c>
      <c r="B113" s="33">
        <v>0.2085850956696878</v>
      </c>
      <c r="C113" s="33">
        <v>0.22606479796141246</v>
      </c>
      <c r="D113" s="33">
        <v>0.26782586940205155</v>
      </c>
      <c r="E113" s="33">
        <v>0.30274288643937453</v>
      </c>
      <c r="F113" s="33">
        <v>0.3284320104098894</v>
      </c>
      <c r="G113" s="33">
        <v>0.34525557186707595</v>
      </c>
      <c r="H113" s="33">
        <v>0.41650698056392005</v>
      </c>
      <c r="I113" s="33">
        <v>0.43503907978174311</v>
      </c>
      <c r="J113" s="33">
        <v>0.44144144144144143</v>
      </c>
      <c r="K113" s="33">
        <v>0.44950105836105231</v>
      </c>
      <c r="L113" s="33">
        <v>0.46069182389937108</v>
      </c>
      <c r="M113" s="33">
        <v>0.44842544987146532</v>
      </c>
      <c r="N113" s="33">
        <v>0.44330721253798178</v>
      </c>
      <c r="O113" s="33">
        <v>0.44687500000000002</v>
      </c>
      <c r="P113" s="33">
        <v>0.413015873015873</v>
      </c>
      <c r="Q113" s="33">
        <v>0.39637136319058514</v>
      </c>
      <c r="R113" s="33">
        <v>0.49474912485414235</v>
      </c>
      <c r="S113" s="33">
        <v>0.52484098332473783</v>
      </c>
      <c r="T113" s="33">
        <v>0.54246713852376138</v>
      </c>
      <c r="U113" s="64">
        <f t="shared" si="21"/>
        <v>33.388204285407355</v>
      </c>
      <c r="V113" s="64">
        <f t="shared" si="22"/>
        <v>12.945126550788839</v>
      </c>
      <c r="W113" s="64">
        <f t="shared" si="23"/>
        <v>1.7626155199023552</v>
      </c>
      <c r="X113" s="55"/>
      <c r="Y113" s="57"/>
      <c r="Z113" s="57"/>
      <c r="AA113" s="55"/>
    </row>
    <row r="114" spans="1:27" x14ac:dyDescent="0.2">
      <c r="A114" s="27" t="s">
        <v>26</v>
      </c>
      <c r="B114" s="33">
        <v>0.10075603373073568</v>
      </c>
      <c r="C114" s="33">
        <v>0.10835694050991501</v>
      </c>
      <c r="D114" s="33">
        <v>0.147255880256593</v>
      </c>
      <c r="E114" s="33">
        <v>0.16698656429942418</v>
      </c>
      <c r="F114" s="33">
        <v>0.16745492166715933</v>
      </c>
      <c r="G114" s="33">
        <v>0.20532843362425357</v>
      </c>
      <c r="H114" s="33">
        <v>0.24648112603966732</v>
      </c>
      <c r="I114" s="33">
        <v>0.28800675675675674</v>
      </c>
      <c r="J114" s="33">
        <v>0.29098552078468004</v>
      </c>
      <c r="K114" s="33">
        <v>0.31493506493506496</v>
      </c>
      <c r="L114" s="33">
        <v>0.33861812487766685</v>
      </c>
      <c r="M114" s="33">
        <v>0.34355345911949686</v>
      </c>
      <c r="N114" s="33">
        <v>0.36363636363636365</v>
      </c>
      <c r="O114" s="33">
        <v>0.34925433293027003</v>
      </c>
      <c r="P114" s="33">
        <v>0.32054629443663385</v>
      </c>
      <c r="Q114" s="33">
        <v>0.33188205026716799</v>
      </c>
      <c r="R114" s="33">
        <v>0.40231010180109633</v>
      </c>
      <c r="S114" s="33">
        <v>0.42000756429652042</v>
      </c>
      <c r="T114" s="33">
        <v>0.43979965324600268</v>
      </c>
      <c r="U114" s="64">
        <f t="shared" si="21"/>
        <v>33.904361951526703</v>
      </c>
      <c r="V114" s="64">
        <f t="shared" si="22"/>
        <v>11.925335880936883</v>
      </c>
      <c r="W114" s="64">
        <f t="shared" si="23"/>
        <v>1.9792088949482256</v>
      </c>
      <c r="X114" s="55"/>
      <c r="Y114" s="57"/>
      <c r="Z114" s="57"/>
      <c r="AA114" s="55"/>
    </row>
    <row r="115" spans="1:27" x14ac:dyDescent="0.2">
      <c r="A115" s="27" t="s">
        <v>20</v>
      </c>
      <c r="B115" s="33">
        <v>9.9532113994045088E-2</v>
      </c>
      <c r="C115" s="33">
        <v>0.10279965004374453</v>
      </c>
      <c r="D115" s="33">
        <v>0.10121288163948139</v>
      </c>
      <c r="E115" s="33">
        <v>0.13250000000000001</v>
      </c>
      <c r="F115" s="33">
        <v>0.13967136150234741</v>
      </c>
      <c r="G115" s="33">
        <v>0.17151411462788707</v>
      </c>
      <c r="H115" s="33">
        <v>0.21781305114638447</v>
      </c>
      <c r="I115" s="33">
        <v>0.21329278887923545</v>
      </c>
      <c r="J115" s="33">
        <v>0.27149810708491079</v>
      </c>
      <c r="K115" s="33">
        <v>0.24079457364341086</v>
      </c>
      <c r="L115" s="33">
        <v>0.31409601634320733</v>
      </c>
      <c r="M115" s="33">
        <v>0.33946400420388861</v>
      </c>
      <c r="N115" s="33">
        <v>0.38773388773388773</v>
      </c>
      <c r="O115" s="33">
        <v>0.35266701191092698</v>
      </c>
      <c r="P115" s="33">
        <v>0.33209745762711862</v>
      </c>
      <c r="Q115" s="33">
        <v>0.35332994407727503</v>
      </c>
      <c r="R115" s="33">
        <v>0.43901234567901237</v>
      </c>
      <c r="S115" s="33">
        <v>0.42843373493975906</v>
      </c>
      <c r="T115" s="33">
        <v>0.47599380485286524</v>
      </c>
      <c r="U115" s="64">
        <f t="shared" si="21"/>
        <v>37.646169085882015</v>
      </c>
      <c r="V115" s="64">
        <f t="shared" si="22"/>
        <v>14.389634722574662</v>
      </c>
      <c r="W115" s="64">
        <f t="shared" si="23"/>
        <v>4.7560069913106187</v>
      </c>
      <c r="X115" s="55"/>
      <c r="Y115" s="57"/>
      <c r="Z115" s="57"/>
      <c r="AA115" s="55"/>
    </row>
    <row r="116" spans="1:27" x14ac:dyDescent="0.2">
      <c r="A116" s="27" t="s">
        <v>21</v>
      </c>
      <c r="B116" s="33">
        <v>0.15975820379965458</v>
      </c>
      <c r="C116" s="33">
        <v>0.17506321727290411</v>
      </c>
      <c r="D116" s="33">
        <v>0.2063458262350937</v>
      </c>
      <c r="E116" s="33">
        <v>0.21646718943458523</v>
      </c>
      <c r="F116" s="33">
        <v>0.23640908144136638</v>
      </c>
      <c r="G116" s="33">
        <v>0.25563363217833779</v>
      </c>
      <c r="H116" s="33">
        <v>0.29536058796508957</v>
      </c>
      <c r="I116" s="33">
        <v>0.34413906506929764</v>
      </c>
      <c r="J116" s="33">
        <v>0.3614519427402863</v>
      </c>
      <c r="K116" s="33">
        <v>0.38604862531242901</v>
      </c>
      <c r="L116" s="33">
        <v>0.39677103718199608</v>
      </c>
      <c r="M116" s="33">
        <v>0.4309654827413707</v>
      </c>
      <c r="N116" s="33">
        <v>0.41817753708500116</v>
      </c>
      <c r="O116" s="33">
        <v>0.43786127167630057</v>
      </c>
      <c r="P116" s="33">
        <v>0.3604400861038029</v>
      </c>
      <c r="Q116" s="33">
        <v>0.38549976536837166</v>
      </c>
      <c r="R116" s="33">
        <v>0.42813119084305523</v>
      </c>
      <c r="S116" s="33">
        <v>0.4490072202166065</v>
      </c>
      <c r="T116" s="33">
        <v>0.50316598824061509</v>
      </c>
      <c r="U116" s="64">
        <f t="shared" si="21"/>
        <v>34.340778444096053</v>
      </c>
      <c r="V116" s="64">
        <f t="shared" si="22"/>
        <v>14.272590213681219</v>
      </c>
      <c r="W116" s="64">
        <f t="shared" si="23"/>
        <v>5.4158768024008594</v>
      </c>
      <c r="X116" s="55"/>
      <c r="Y116" s="57"/>
      <c r="Z116" s="57"/>
      <c r="AA116" s="55"/>
    </row>
    <row r="117" spans="1:27" x14ac:dyDescent="0.2">
      <c r="A117" s="27" t="s">
        <v>22</v>
      </c>
      <c r="B117" s="33">
        <v>0.2191358024691358</v>
      </c>
      <c r="C117" s="33">
        <v>0.19705882352941176</v>
      </c>
      <c r="D117" s="33">
        <v>0.28285714285714286</v>
      </c>
      <c r="E117" s="33">
        <v>0.2560646900269542</v>
      </c>
      <c r="F117" s="33">
        <v>0.25765306122448978</v>
      </c>
      <c r="G117" s="33">
        <v>0.22004889975550121</v>
      </c>
      <c r="H117" s="33">
        <v>0.35579514824797842</v>
      </c>
      <c r="I117" s="33">
        <v>0.27906976744186046</v>
      </c>
      <c r="J117" s="33">
        <v>0.38438438438438438</v>
      </c>
      <c r="K117" s="33">
        <v>0.38613861386138615</v>
      </c>
      <c r="L117" s="33">
        <v>0.33564013840830448</v>
      </c>
      <c r="M117" s="33">
        <v>0.43727598566308246</v>
      </c>
      <c r="N117" s="33">
        <v>0.47315436241610737</v>
      </c>
      <c r="O117" s="33">
        <v>0.48993288590604028</v>
      </c>
      <c r="P117" s="33">
        <v>0.40419161676646709</v>
      </c>
      <c r="Q117" s="33">
        <v>0.35922330097087379</v>
      </c>
      <c r="R117" s="33">
        <v>0.44374999999999998</v>
      </c>
      <c r="S117" s="33">
        <v>0.42815249266862171</v>
      </c>
      <c r="T117" s="33">
        <v>0.52785923753665687</v>
      </c>
      <c r="U117" s="64">
        <f t="shared" si="21"/>
        <v>30.872343506752109</v>
      </c>
      <c r="V117" s="64">
        <f t="shared" si="22"/>
        <v>12.366762077018977</v>
      </c>
      <c r="W117" s="64">
        <f t="shared" si="23"/>
        <v>9.9706744868035155</v>
      </c>
      <c r="X117" s="55"/>
      <c r="Y117" s="57"/>
      <c r="Z117" s="57"/>
      <c r="AA117" s="55"/>
    </row>
    <row r="118" spans="1:27" x14ac:dyDescent="0.2">
      <c r="A118" s="27" t="s">
        <v>23</v>
      </c>
      <c r="B118" s="33">
        <v>0.20724346076458752</v>
      </c>
      <c r="C118" s="33">
        <v>0.19825708061002179</v>
      </c>
      <c r="D118" s="33">
        <v>0.26582278481012656</v>
      </c>
      <c r="E118" s="33">
        <v>0.272452068617558</v>
      </c>
      <c r="F118" s="33">
        <v>0.34252873563218389</v>
      </c>
      <c r="G118" s="33">
        <v>0.3081761006289308</v>
      </c>
      <c r="H118" s="33">
        <v>0.37421777221526908</v>
      </c>
      <c r="I118" s="33">
        <v>0.39191073919107394</v>
      </c>
      <c r="J118" s="33">
        <v>0.47258485639686681</v>
      </c>
      <c r="K118" s="33">
        <v>0.49514563106796117</v>
      </c>
      <c r="L118" s="33">
        <v>0.51566951566951569</v>
      </c>
      <c r="M118" s="33">
        <v>0.54405594405594404</v>
      </c>
      <c r="N118" s="33">
        <v>0.54472630173564751</v>
      </c>
      <c r="O118" s="33">
        <v>0.49507735583684953</v>
      </c>
      <c r="P118" s="33">
        <v>0.46656534954407297</v>
      </c>
      <c r="Q118" s="33">
        <v>0.40194714881780252</v>
      </c>
      <c r="R118" s="33">
        <v>0.5060422960725075</v>
      </c>
      <c r="S118" s="33">
        <v>0.55510752688172038</v>
      </c>
      <c r="T118" s="33">
        <v>0.54187192118226601</v>
      </c>
      <c r="U118" s="64">
        <f t="shared" si="21"/>
        <v>33.462846041767847</v>
      </c>
      <c r="V118" s="64">
        <f t="shared" si="22"/>
        <v>7.5306571638193045</v>
      </c>
      <c r="W118" s="64">
        <f t="shared" si="23"/>
        <v>-1.3235605699454367</v>
      </c>
      <c r="X118" s="55"/>
      <c r="Y118" s="57"/>
      <c r="Z118" s="57"/>
      <c r="AA118" s="55"/>
    </row>
    <row r="119" spans="1:27" x14ac:dyDescent="0.2">
      <c r="A119" s="73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68"/>
      <c r="V119" s="68"/>
      <c r="W119" s="68"/>
      <c r="X119" s="55"/>
      <c r="Y119" s="57"/>
      <c r="Z119" s="57"/>
      <c r="AA119" s="55"/>
    </row>
    <row r="120" spans="1:27" x14ac:dyDescent="0.25">
      <c r="A120" s="29" t="s">
        <v>27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27" x14ac:dyDescent="0.25">
      <c r="A121" s="17" t="s">
        <v>25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27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27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27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27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27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27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27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</sheetData>
  <hyperlinks>
    <hyperlink ref="A121" location="Índice!A1" display="Volver al índice" xr:uid="{00000000-0004-0000-0200-000000000000}"/>
    <hyperlink ref="A3" location="Índice!A1" display="Volver al índice" xr:uid="{00000000-0004-0000-0200-000001000000}"/>
  </hyperlink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369"/>
  <sheetViews>
    <sheetView showGridLines="0" zoomScale="90" zoomScaleNormal="90" workbookViewId="0">
      <pane ySplit="4" topLeftCell="A5" activePane="bottomLeft" state="frozen"/>
      <selection pane="bottomLeft" activeCell="A5" sqref="A5"/>
    </sheetView>
  </sheetViews>
  <sheetFormatPr baseColWidth="10" defaultColWidth="11.5703125" defaultRowHeight="15" x14ac:dyDescent="0.25"/>
  <cols>
    <col min="1" max="1" width="35.28515625" style="3" customWidth="1"/>
    <col min="2" max="13" width="12.7109375" style="8" customWidth="1"/>
    <col min="14" max="15" width="13.140625" style="9" customWidth="1"/>
    <col min="16" max="16" width="14.28515625" style="9" customWidth="1"/>
    <col min="17" max="17" width="9.28515625" style="3" customWidth="1"/>
    <col min="18" max="18" width="7.42578125" style="3" customWidth="1"/>
    <col min="19" max="25" width="10.42578125" style="3" customWidth="1"/>
    <col min="26" max="16384" width="11.5703125" style="3"/>
  </cols>
  <sheetData>
    <row r="1" spans="1:28" ht="18.75" x14ac:dyDescent="0.25">
      <c r="A1" s="11" t="s">
        <v>157</v>
      </c>
      <c r="B1" s="11"/>
      <c r="C1" s="11"/>
      <c r="D1" s="11"/>
      <c r="E1" s="11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4"/>
    </row>
    <row r="2" spans="1:28" ht="18.75" x14ac:dyDescent="0.25">
      <c r="B2" s="11"/>
      <c r="C2" s="11"/>
      <c r="D2" s="11"/>
      <c r="E2" s="11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4"/>
    </row>
    <row r="3" spans="1:28" ht="15" customHeight="1" x14ac:dyDescent="0.25">
      <c r="A3" s="90" t="s">
        <v>25</v>
      </c>
      <c r="B3" s="11"/>
      <c r="C3" s="11"/>
      <c r="D3" s="11"/>
      <c r="E3" s="11"/>
      <c r="F3" s="4"/>
      <c r="G3" s="4"/>
      <c r="H3" s="4"/>
      <c r="I3" s="4"/>
      <c r="J3" s="4"/>
      <c r="K3" s="4"/>
      <c r="L3" s="4"/>
      <c r="M3" s="4"/>
      <c r="N3" s="5"/>
      <c r="O3" s="5"/>
      <c r="P3" s="5"/>
      <c r="Q3" s="4"/>
    </row>
    <row r="4" spans="1:28" ht="15" customHeight="1" x14ac:dyDescent="0.25">
      <c r="A4" s="9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4"/>
    </row>
    <row r="5" spans="1:28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5"/>
      <c r="P5" s="5"/>
      <c r="Q5" s="4"/>
    </row>
    <row r="6" spans="1:28" ht="15.75" x14ac:dyDescent="0.25">
      <c r="A6" s="12" t="s">
        <v>155</v>
      </c>
      <c r="B6" s="12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5"/>
      <c r="O6" s="5"/>
      <c r="P6" s="5"/>
      <c r="Q6" s="4"/>
      <c r="S6" s="164"/>
      <c r="T6" s="164"/>
      <c r="U6" s="164"/>
      <c r="V6" s="164"/>
      <c r="W6" s="164"/>
      <c r="X6" s="164"/>
      <c r="Y6" s="164"/>
      <c r="Z6" s="156"/>
      <c r="AA6" s="156"/>
      <c r="AB6" s="156"/>
    </row>
    <row r="7" spans="1:28" ht="25.5" x14ac:dyDescent="0.25">
      <c r="A7" s="109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1">
        <v>2019</v>
      </c>
      <c r="I7" s="1">
        <v>2020</v>
      </c>
      <c r="J7" s="1">
        <v>2021</v>
      </c>
      <c r="K7" s="1">
        <v>2022</v>
      </c>
      <c r="L7" s="1">
        <v>2023</v>
      </c>
      <c r="M7" s="1">
        <v>2024</v>
      </c>
      <c r="N7" s="18" t="s">
        <v>139</v>
      </c>
      <c r="O7" s="18" t="s">
        <v>130</v>
      </c>
      <c r="P7" s="18" t="s">
        <v>138</v>
      </c>
      <c r="Q7" s="4"/>
      <c r="S7" s="15"/>
      <c r="T7" s="15"/>
      <c r="U7" s="15"/>
      <c r="V7" s="15"/>
      <c r="W7" s="15"/>
      <c r="X7" s="15"/>
      <c r="Y7" s="15"/>
    </row>
    <row r="8" spans="1:28" x14ac:dyDescent="0.25">
      <c r="A8" s="92" t="s">
        <v>1</v>
      </c>
      <c r="B8" s="13">
        <v>0.15838464600608129</v>
      </c>
      <c r="C8" s="13">
        <v>0.15928391674311734</v>
      </c>
      <c r="D8" s="13">
        <v>0.14252783322614862</v>
      </c>
      <c r="E8" s="13">
        <v>0.15241415991962651</v>
      </c>
      <c r="F8" s="13">
        <v>0.14697451963937541</v>
      </c>
      <c r="G8" s="13">
        <v>0.14817091159406037</v>
      </c>
      <c r="H8" s="13">
        <v>0.15209676739579381</v>
      </c>
      <c r="I8" s="13">
        <v>0.13308625044483599</v>
      </c>
      <c r="J8" s="13">
        <v>0.13118046278946754</v>
      </c>
      <c r="K8" s="13">
        <v>0.13344431361403225</v>
      </c>
      <c r="L8" s="13">
        <v>0.15416076259178152</v>
      </c>
      <c r="M8" s="13">
        <v>0.1502479364297154</v>
      </c>
      <c r="N8" s="76">
        <f>100*(M8-B8)</f>
        <v>-0.81367095763658914</v>
      </c>
      <c r="O8" s="76">
        <f>100*(M8-I8)</f>
        <v>1.7161685984879411</v>
      </c>
      <c r="P8" s="51">
        <f>100*(M8-L8)</f>
        <v>-0.39128261620661187</v>
      </c>
      <c r="Q8" s="103"/>
      <c r="R8" s="113"/>
      <c r="S8" s="155"/>
      <c r="T8" s="155"/>
      <c r="U8" s="155"/>
      <c r="V8" s="155"/>
      <c r="W8" s="155"/>
      <c r="X8" s="155"/>
      <c r="Y8" s="155"/>
      <c r="Z8" s="156"/>
      <c r="AA8" s="156"/>
      <c r="AB8" s="156"/>
    </row>
    <row r="9" spans="1:28" x14ac:dyDescent="0.25">
      <c r="A9" s="92" t="s">
        <v>2</v>
      </c>
      <c r="B9" s="13">
        <v>0.27293824692759194</v>
      </c>
      <c r="C9" s="13">
        <v>0.26718456734532414</v>
      </c>
      <c r="D9" s="13">
        <v>0.26533646257026167</v>
      </c>
      <c r="E9" s="13">
        <v>0.27192752876814102</v>
      </c>
      <c r="F9" s="13">
        <v>0.26774376322762344</v>
      </c>
      <c r="G9" s="13">
        <v>0.26875798996951522</v>
      </c>
      <c r="H9" s="33">
        <v>0.26686053862688075</v>
      </c>
      <c r="I9" s="33">
        <v>0.25915928166581315</v>
      </c>
      <c r="J9" s="33">
        <v>0.26457535794012965</v>
      </c>
      <c r="K9" s="33">
        <v>0.22966421697998296</v>
      </c>
      <c r="L9" s="33">
        <v>0.21570269225814762</v>
      </c>
      <c r="M9" s="33">
        <v>0.21197024762843414</v>
      </c>
      <c r="N9" s="76">
        <f t="shared" ref="N9:N10" si="0">100*(M9-B9)</f>
        <v>-6.0967999299157807</v>
      </c>
      <c r="O9" s="76">
        <f t="shared" ref="O9:O10" si="1">100*(M9-I9)</f>
        <v>-4.718903403737901</v>
      </c>
      <c r="P9" s="51">
        <f t="shared" ref="P9:P10" si="2">100*(M9-L9)</f>
        <v>-0.37324446297134772</v>
      </c>
      <c r="Q9" s="103"/>
      <c r="R9" s="113"/>
      <c r="S9" s="155"/>
      <c r="T9" s="155"/>
      <c r="U9" s="155"/>
      <c r="V9" s="155"/>
      <c r="W9" s="155"/>
      <c r="X9" s="155"/>
      <c r="Y9" s="155"/>
      <c r="Z9" s="156"/>
      <c r="AA9" s="156"/>
      <c r="AB9" s="156"/>
    </row>
    <row r="10" spans="1:28" x14ac:dyDescent="0.25">
      <c r="A10" s="92" t="s">
        <v>3</v>
      </c>
      <c r="B10" s="13">
        <v>0.56867710706632679</v>
      </c>
      <c r="C10" s="13">
        <v>0.57353151591155849</v>
      </c>
      <c r="D10" s="13">
        <v>0.59213570420358974</v>
      </c>
      <c r="E10" s="13">
        <v>0.57565831131223244</v>
      </c>
      <c r="F10" s="13">
        <v>0.58528171713300114</v>
      </c>
      <c r="G10" s="13">
        <v>0.58307109843642446</v>
      </c>
      <c r="H10" s="13">
        <v>0.58104269397732544</v>
      </c>
      <c r="I10" s="13">
        <v>0.60775446788935084</v>
      </c>
      <c r="J10" s="13">
        <v>0.60424417927040286</v>
      </c>
      <c r="K10" s="13">
        <v>0.63689146940598484</v>
      </c>
      <c r="L10" s="13">
        <v>0.63013654515007089</v>
      </c>
      <c r="M10" s="13">
        <v>0.63778181594185046</v>
      </c>
      <c r="N10" s="76">
        <f t="shared" si="0"/>
        <v>6.9104708875523668</v>
      </c>
      <c r="O10" s="76">
        <f t="shared" si="1"/>
        <v>3.0027348052499625</v>
      </c>
      <c r="P10" s="51">
        <f t="shared" si="2"/>
        <v>0.76452707917795681</v>
      </c>
      <c r="Q10" s="103"/>
      <c r="R10" s="113"/>
      <c r="S10" s="155"/>
      <c r="T10" s="155"/>
      <c r="U10" s="155"/>
      <c r="V10" s="155"/>
      <c r="W10" s="155"/>
      <c r="X10" s="155"/>
      <c r="Y10" s="155"/>
      <c r="Z10" s="156"/>
      <c r="AA10" s="156"/>
      <c r="AB10" s="156"/>
    </row>
    <row r="11" spans="1:28" x14ac:dyDescent="0.25">
      <c r="A11" s="70" t="s">
        <v>0</v>
      </c>
      <c r="B11" s="14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>
        <v>1</v>
      </c>
      <c r="M11" s="14">
        <v>1</v>
      </c>
      <c r="N11" s="14"/>
      <c r="O11" s="14"/>
      <c r="P11" s="14"/>
      <c r="Q11" s="4"/>
      <c r="S11" s="152"/>
      <c r="T11" s="152"/>
      <c r="U11" s="152"/>
      <c r="V11" s="152"/>
      <c r="W11" s="152"/>
      <c r="X11" s="152"/>
      <c r="Y11" s="152"/>
    </row>
    <row r="12" spans="1:28" x14ac:dyDescent="0.25">
      <c r="A12" s="93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7"/>
      <c r="O12" s="7"/>
      <c r="P12" s="7"/>
      <c r="Q12" s="4"/>
    </row>
    <row r="13" spans="1:28" ht="15.75" x14ac:dyDescent="0.25">
      <c r="A13" s="12" t="s">
        <v>240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4"/>
    </row>
    <row r="14" spans="1:28" ht="25.5" x14ac:dyDescent="0.25">
      <c r="A14" s="109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1">
        <v>2020</v>
      </c>
      <c r="J14" s="1">
        <v>2021</v>
      </c>
      <c r="K14" s="1">
        <v>2022</v>
      </c>
      <c r="L14" s="1">
        <v>2023</v>
      </c>
      <c r="M14" s="1">
        <v>2024</v>
      </c>
      <c r="N14" s="18" t="s">
        <v>139</v>
      </c>
      <c r="O14" s="18" t="s">
        <v>130</v>
      </c>
      <c r="P14" s="18" t="s">
        <v>138</v>
      </c>
      <c r="Q14" s="4"/>
      <c r="V14" s="49"/>
    </row>
    <row r="15" spans="1:28" x14ac:dyDescent="0.25">
      <c r="A15" s="92" t="s">
        <v>1</v>
      </c>
      <c r="B15" s="13">
        <v>0.15108043414106306</v>
      </c>
      <c r="C15" s="13">
        <v>0.15142537362565014</v>
      </c>
      <c r="D15" s="13">
        <v>0.13585259718200496</v>
      </c>
      <c r="E15" s="13">
        <v>0.14086032089772615</v>
      </c>
      <c r="F15" s="13">
        <v>0.13626526261386396</v>
      </c>
      <c r="G15" s="13">
        <v>0.14222493025045699</v>
      </c>
      <c r="H15" s="13">
        <v>0.14571040243983294</v>
      </c>
      <c r="I15" s="13">
        <v>0.13681563036127722</v>
      </c>
      <c r="J15" s="13">
        <v>0.13491839684162291</v>
      </c>
      <c r="K15" s="13">
        <v>0.13227992430981222</v>
      </c>
      <c r="L15" s="13">
        <v>0.15168457623010423</v>
      </c>
      <c r="M15" s="13">
        <v>0.14738473816686107</v>
      </c>
      <c r="N15" s="76">
        <f>100*(M15-B15)</f>
        <v>-0.36956959742019957</v>
      </c>
      <c r="O15" s="76">
        <f>100*(M15-I15)</f>
        <v>1.0569107805583844</v>
      </c>
      <c r="P15" s="51">
        <f>100*(M15-L15)</f>
        <v>-0.4299838063243161</v>
      </c>
      <c r="Q15" s="103"/>
      <c r="R15" s="113"/>
      <c r="S15" s="77"/>
    </row>
    <row r="16" spans="1:28" x14ac:dyDescent="0.25">
      <c r="A16" s="92" t="s">
        <v>2</v>
      </c>
      <c r="B16" s="13">
        <v>0.27481391612289735</v>
      </c>
      <c r="C16" s="13">
        <v>0.26387517282243728</v>
      </c>
      <c r="D16" s="13">
        <v>0.2582784670883414</v>
      </c>
      <c r="E16" s="13">
        <v>0.26359221708173375</v>
      </c>
      <c r="F16" s="13">
        <v>0.25574972543445956</v>
      </c>
      <c r="G16" s="13">
        <v>0.25406471474842063</v>
      </c>
      <c r="H16" s="13">
        <v>0.24607173639196447</v>
      </c>
      <c r="I16" s="13">
        <v>0.23850292319736163</v>
      </c>
      <c r="J16" s="13">
        <v>0.24117875145405196</v>
      </c>
      <c r="K16" s="13">
        <v>0.1961799097540069</v>
      </c>
      <c r="L16" s="13">
        <v>0.17514745091702352</v>
      </c>
      <c r="M16" s="13">
        <v>0.16842654552151759</v>
      </c>
      <c r="N16" s="76">
        <f t="shared" ref="N16:N17" si="3">100*(M16-B16)</f>
        <v>-10.638737060137975</v>
      </c>
      <c r="O16" s="76">
        <f t="shared" ref="O16:O17" si="4">100*(M16-I16)</f>
        <v>-7.0076377675844039</v>
      </c>
      <c r="P16" s="51">
        <f t="shared" ref="P16:P17" si="5">100*(M16-L16)</f>
        <v>-0.67209053955059328</v>
      </c>
      <c r="Q16" s="103"/>
      <c r="R16" s="113"/>
      <c r="S16" s="77"/>
      <c r="V16" s="49"/>
    </row>
    <row r="17" spans="1:22" x14ac:dyDescent="0.25">
      <c r="A17" s="92" t="s">
        <v>3</v>
      </c>
      <c r="B17" s="13">
        <v>0.57410564973603961</v>
      </c>
      <c r="C17" s="13">
        <v>0.58469945355191255</v>
      </c>
      <c r="D17" s="13">
        <v>0.60586893572965361</v>
      </c>
      <c r="E17" s="13">
        <v>0.5955474620205401</v>
      </c>
      <c r="F17" s="13">
        <v>0.60798501195167642</v>
      </c>
      <c r="G17" s="13">
        <v>0.60371035500112236</v>
      </c>
      <c r="H17" s="13">
        <v>0.60821786116820264</v>
      </c>
      <c r="I17" s="13">
        <v>0.62468144644136114</v>
      </c>
      <c r="J17" s="13">
        <v>0.62390285170432513</v>
      </c>
      <c r="K17" s="13">
        <v>0.67154016593618093</v>
      </c>
      <c r="L17" s="13">
        <v>0.67316797285287222</v>
      </c>
      <c r="M17" s="13">
        <v>0.68418871631162137</v>
      </c>
      <c r="N17" s="76">
        <f t="shared" si="3"/>
        <v>11.008306657558176</v>
      </c>
      <c r="O17" s="76">
        <f t="shared" si="4"/>
        <v>5.9507269870260231</v>
      </c>
      <c r="P17" s="51">
        <f t="shared" si="5"/>
        <v>1.1020743458749149</v>
      </c>
      <c r="Q17" s="103"/>
      <c r="R17" s="113"/>
      <c r="S17" s="77"/>
    </row>
    <row r="18" spans="1:22" x14ac:dyDescent="0.25">
      <c r="A18" s="70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14">
        <v>1</v>
      </c>
      <c r="M18" s="14">
        <v>1</v>
      </c>
      <c r="N18" s="50"/>
      <c r="O18" s="50"/>
      <c r="P18" s="50"/>
      <c r="Q18" s="4"/>
    </row>
    <row r="19" spans="1:22" x14ac:dyDescent="0.25">
      <c r="A19" s="9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7"/>
      <c r="O19" s="7"/>
      <c r="P19" s="7"/>
      <c r="Q19" s="4"/>
    </row>
    <row r="20" spans="1:22" ht="15.75" x14ac:dyDescent="0.25">
      <c r="A20" s="12" t="s">
        <v>241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7"/>
      <c r="O20" s="7"/>
      <c r="P20" s="7"/>
      <c r="Q20" s="4"/>
    </row>
    <row r="21" spans="1:22" ht="25.5" x14ac:dyDescent="0.25">
      <c r="A21" s="109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1">
        <v>2019</v>
      </c>
      <c r="I21" s="1">
        <v>2020</v>
      </c>
      <c r="J21" s="1">
        <v>2021</v>
      </c>
      <c r="K21" s="1">
        <v>2022</v>
      </c>
      <c r="L21" s="1">
        <v>2023</v>
      </c>
      <c r="M21" s="1">
        <v>2024</v>
      </c>
      <c r="N21" s="18" t="s">
        <v>139</v>
      </c>
      <c r="O21" s="18" t="s">
        <v>130</v>
      </c>
      <c r="P21" s="18" t="s">
        <v>138</v>
      </c>
      <c r="Q21" s="4"/>
      <c r="V21" s="49"/>
    </row>
    <row r="22" spans="1:22" x14ac:dyDescent="0.25">
      <c r="A22" s="92" t="s">
        <v>1</v>
      </c>
      <c r="B22" s="13">
        <v>0.16619066809174216</v>
      </c>
      <c r="C22" s="13">
        <v>0.1675077940644539</v>
      </c>
      <c r="D22" s="13">
        <v>0.14965293366025487</v>
      </c>
      <c r="E22" s="13">
        <v>0.1646635242551267</v>
      </c>
      <c r="F22" s="13">
        <v>0.15838755206719682</v>
      </c>
      <c r="G22" s="13">
        <v>0.15438637658811305</v>
      </c>
      <c r="H22" s="13">
        <v>0.15870538394250724</v>
      </c>
      <c r="I22" s="13">
        <v>0.12902816544024359</v>
      </c>
      <c r="J22" s="13">
        <v>0.12731054869258981</v>
      </c>
      <c r="K22" s="13">
        <v>0.13461852105555011</v>
      </c>
      <c r="L22" s="13">
        <v>0.15661954655584615</v>
      </c>
      <c r="M22" s="13">
        <v>0.15313060139687248</v>
      </c>
      <c r="N22" s="76">
        <f t="shared" ref="N22:N24" si="6">100*(M22-B22)</f>
        <v>-1.3060066694869672</v>
      </c>
      <c r="O22" s="76">
        <f t="shared" ref="O22:O24" si="7">100*(M22-I22)</f>
        <v>2.4102435956628891</v>
      </c>
      <c r="P22" s="51">
        <f t="shared" ref="P22:P24" si="8">100*(M22-L22)</f>
        <v>-0.34889451589736609</v>
      </c>
      <c r="Q22" s="103"/>
      <c r="R22" s="113"/>
      <c r="S22" s="68"/>
      <c r="T22" s="75"/>
      <c r="U22" s="75"/>
    </row>
    <row r="23" spans="1:22" x14ac:dyDescent="0.25">
      <c r="A23" s="92" t="s">
        <v>2</v>
      </c>
      <c r="B23" s="13">
        <v>0.2709337164683826</v>
      </c>
      <c r="C23" s="13">
        <v>0.27064781163339474</v>
      </c>
      <c r="D23" s="13">
        <v>0.27287011776081777</v>
      </c>
      <c r="E23" s="13">
        <v>0.28076461482267406</v>
      </c>
      <c r="F23" s="13">
        <v>0.28052600777995801</v>
      </c>
      <c r="G23" s="13">
        <v>0.28411719352351583</v>
      </c>
      <c r="H23" s="13">
        <v>0.28837281100457951</v>
      </c>
      <c r="I23" s="13">
        <v>0.28163627795700874</v>
      </c>
      <c r="J23" s="13">
        <v>0.28879805850044704</v>
      </c>
      <c r="K23" s="13">
        <v>0.26343086407671984</v>
      </c>
      <c r="L23" s="13">
        <v>0.2559729152961186</v>
      </c>
      <c r="M23" s="13">
        <v>0.25581000061808518</v>
      </c>
      <c r="N23" s="76">
        <f t="shared" si="6"/>
        <v>-1.5123715850297426</v>
      </c>
      <c r="O23" s="76">
        <f t="shared" si="7"/>
        <v>-2.5826277338923562</v>
      </c>
      <c r="P23" s="51">
        <f t="shared" si="8"/>
        <v>-1.6291467803342119E-2</v>
      </c>
      <c r="Q23" s="103"/>
      <c r="R23" s="113"/>
      <c r="S23" s="68"/>
      <c r="T23" s="75"/>
      <c r="U23" s="75"/>
    </row>
    <row r="24" spans="1:22" x14ac:dyDescent="0.25">
      <c r="A24" s="92" t="s">
        <v>3</v>
      </c>
      <c r="B24" s="13">
        <v>0.5628756154398753</v>
      </c>
      <c r="C24" s="13">
        <v>0.56184439430215138</v>
      </c>
      <c r="D24" s="13">
        <v>0.5774769485789274</v>
      </c>
      <c r="E24" s="13">
        <v>0.55457186092219923</v>
      </c>
      <c r="F24" s="13">
        <v>0.56108644015284515</v>
      </c>
      <c r="G24" s="13">
        <v>0.56149642988837112</v>
      </c>
      <c r="H24" s="13">
        <v>0.55292180505291322</v>
      </c>
      <c r="I24" s="13">
        <v>0.58933555660274772</v>
      </c>
      <c r="J24" s="13">
        <v>0.58389139280696312</v>
      </c>
      <c r="K24" s="13">
        <v>0.60195061486773005</v>
      </c>
      <c r="L24" s="13">
        <v>0.58740753814803526</v>
      </c>
      <c r="M24" s="13">
        <v>0.59105939798504237</v>
      </c>
      <c r="N24" s="76">
        <f t="shared" si="6"/>
        <v>2.8183782545167069</v>
      </c>
      <c r="O24" s="76">
        <f t="shared" si="7"/>
        <v>0.17238413822946441</v>
      </c>
      <c r="P24" s="51">
        <f t="shared" si="8"/>
        <v>0.36518598370071098</v>
      </c>
      <c r="Q24" s="103"/>
      <c r="R24" s="113"/>
      <c r="S24" s="68"/>
      <c r="T24" s="75"/>
      <c r="U24" s="75"/>
    </row>
    <row r="25" spans="1:22" x14ac:dyDescent="0.25">
      <c r="A25" s="70" t="s">
        <v>0</v>
      </c>
      <c r="B25" s="14">
        <v>1</v>
      </c>
      <c r="C25" s="14">
        <v>1</v>
      </c>
      <c r="D25" s="14">
        <v>1</v>
      </c>
      <c r="E25" s="14">
        <v>1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>
        <v>1</v>
      </c>
      <c r="L25" s="14">
        <v>1</v>
      </c>
      <c r="M25" s="14">
        <v>1</v>
      </c>
      <c r="N25" s="14"/>
      <c r="O25" s="14"/>
      <c r="P25" s="14"/>
      <c r="Q25" s="4"/>
    </row>
    <row r="26" spans="1:22" x14ac:dyDescent="0.25">
      <c r="A26" s="93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7"/>
      <c r="O26" s="7"/>
      <c r="P26" s="7"/>
      <c r="Q26" s="4"/>
    </row>
    <row r="27" spans="1:22" ht="15.75" x14ac:dyDescent="0.25">
      <c r="A27" s="12" t="s">
        <v>242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7"/>
      <c r="O27" s="7"/>
      <c r="P27" s="7"/>
      <c r="Q27" s="4"/>
    </row>
    <row r="28" spans="1:22" ht="25.5" x14ac:dyDescent="0.25">
      <c r="A28" s="109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1">
        <v>2019</v>
      </c>
      <c r="I28" s="1">
        <v>2020</v>
      </c>
      <c r="J28" s="1">
        <v>2021</v>
      </c>
      <c r="K28" s="1">
        <v>2022</v>
      </c>
      <c r="L28" s="1">
        <v>2023</v>
      </c>
      <c r="M28" s="1">
        <v>2024</v>
      </c>
      <c r="N28" s="18" t="s">
        <v>139</v>
      </c>
      <c r="O28" s="18" t="s">
        <v>130</v>
      </c>
      <c r="P28" s="18" t="s">
        <v>138</v>
      </c>
      <c r="Q28" s="4"/>
    </row>
    <row r="29" spans="1:22" x14ac:dyDescent="0.25">
      <c r="A29" s="92" t="s">
        <v>1</v>
      </c>
      <c r="B29" s="13">
        <v>0.11799810722039748</v>
      </c>
      <c r="C29" s="13">
        <v>0.12087711577885348</v>
      </c>
      <c r="D29" s="13">
        <v>0.10357781951962299</v>
      </c>
      <c r="E29" s="13">
        <v>0.10961892036954561</v>
      </c>
      <c r="F29" s="13">
        <v>0.10525837592277115</v>
      </c>
      <c r="G29" s="13">
        <v>0.10742575362027802</v>
      </c>
      <c r="H29" s="13">
        <v>0.11283640328226316</v>
      </c>
      <c r="I29" s="13">
        <v>9.6490920358742294E-2</v>
      </c>
      <c r="J29" s="13">
        <v>9.6903998341645425E-2</v>
      </c>
      <c r="K29" s="13">
        <v>9.8205024128444507E-2</v>
      </c>
      <c r="L29" s="13">
        <v>0.11252276815512892</v>
      </c>
      <c r="M29" s="13">
        <v>0.11309678256357032</v>
      </c>
      <c r="N29" s="76">
        <f t="shared" ref="N29:N31" si="9">100*(M29-B29)</f>
        <v>-0.49013246568271607</v>
      </c>
      <c r="O29" s="76">
        <f t="shared" ref="O29:O31" si="10">100*(M29-I29)</f>
        <v>1.6605862204828028</v>
      </c>
      <c r="P29" s="51">
        <f t="shared" ref="P29:P31" si="11">100*(M29-L29)</f>
        <v>5.7401440844140339E-2</v>
      </c>
      <c r="Q29" s="103"/>
      <c r="R29" s="113"/>
      <c r="S29" s="77"/>
    </row>
    <row r="30" spans="1:22" x14ac:dyDescent="0.25">
      <c r="A30" s="92" t="s">
        <v>2</v>
      </c>
      <c r="B30" s="13">
        <v>0.22693314034404052</v>
      </c>
      <c r="C30" s="13">
        <v>0.23017312625444086</v>
      </c>
      <c r="D30" s="13">
        <v>0.21978192973291394</v>
      </c>
      <c r="E30" s="13">
        <v>0.22373725261799537</v>
      </c>
      <c r="F30" s="13">
        <v>0.21560477001703576</v>
      </c>
      <c r="G30" s="13">
        <v>0.2136466073141888</v>
      </c>
      <c r="H30" s="13">
        <v>0.21077638147701841</v>
      </c>
      <c r="I30" s="13">
        <v>0.20625343482887243</v>
      </c>
      <c r="J30" s="13">
        <v>0.20905022619468594</v>
      </c>
      <c r="K30" s="13">
        <v>0.17469444820276914</v>
      </c>
      <c r="L30" s="13">
        <v>0.1629690805625007</v>
      </c>
      <c r="M30" s="13">
        <v>0.15981231620826847</v>
      </c>
      <c r="N30" s="76">
        <f t="shared" si="9"/>
        <v>-6.7120824135772059</v>
      </c>
      <c r="O30" s="76">
        <f t="shared" si="10"/>
        <v>-4.6441118620603961</v>
      </c>
      <c r="P30" s="51">
        <f t="shared" si="11"/>
        <v>-0.31567643542322332</v>
      </c>
      <c r="Q30" s="103"/>
      <c r="R30" s="113"/>
      <c r="S30" s="77"/>
    </row>
    <row r="31" spans="1:22" x14ac:dyDescent="0.25">
      <c r="A31" s="92" t="s">
        <v>3</v>
      </c>
      <c r="B31" s="13">
        <v>0.65506875243556195</v>
      </c>
      <c r="C31" s="13">
        <v>0.64894975796670562</v>
      </c>
      <c r="D31" s="13">
        <v>0.67664025074746303</v>
      </c>
      <c r="E31" s="13">
        <v>0.66664382701245906</v>
      </c>
      <c r="F31" s="13">
        <v>0.67913685406019308</v>
      </c>
      <c r="G31" s="13">
        <v>0.67892763906553322</v>
      </c>
      <c r="H31" s="13">
        <v>0.67638721524071843</v>
      </c>
      <c r="I31" s="13">
        <v>0.69725564481238522</v>
      </c>
      <c r="J31" s="13">
        <v>0.69404577546366863</v>
      </c>
      <c r="K31" s="13">
        <v>0.72710052766878641</v>
      </c>
      <c r="L31" s="13">
        <v>0.72450815128237034</v>
      </c>
      <c r="M31" s="13">
        <v>0.72709090122816122</v>
      </c>
      <c r="N31" s="76">
        <f t="shared" si="9"/>
        <v>7.2022148792599268</v>
      </c>
      <c r="O31" s="76">
        <f t="shared" si="10"/>
        <v>2.9835256415776001</v>
      </c>
      <c r="P31" s="51">
        <f t="shared" si="11"/>
        <v>0.25827499457908853</v>
      </c>
      <c r="Q31" s="103"/>
      <c r="R31" s="113"/>
      <c r="S31" s="77"/>
    </row>
    <row r="32" spans="1:22" x14ac:dyDescent="0.25">
      <c r="A32" s="70" t="s">
        <v>0</v>
      </c>
      <c r="B32" s="14">
        <v>1</v>
      </c>
      <c r="C32" s="14">
        <v>1</v>
      </c>
      <c r="D32" s="14">
        <v>1</v>
      </c>
      <c r="E32" s="14">
        <v>1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14">
        <v>1</v>
      </c>
      <c r="L32" s="14">
        <v>1</v>
      </c>
      <c r="M32" s="14">
        <v>1</v>
      </c>
      <c r="N32" s="50"/>
      <c r="O32" s="50"/>
      <c r="P32" s="50"/>
      <c r="Q32" s="75"/>
    </row>
    <row r="33" spans="1:19" x14ac:dyDescent="0.25">
      <c r="A33" s="9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7"/>
      <c r="O33" s="7"/>
      <c r="P33" s="7"/>
      <c r="Q33" s="75"/>
    </row>
    <row r="34" spans="1:19" ht="15.75" x14ac:dyDescent="0.25">
      <c r="A34" s="12" t="s">
        <v>243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7"/>
      <c r="O34" s="7"/>
      <c r="P34" s="7"/>
      <c r="Q34" s="75"/>
    </row>
    <row r="35" spans="1:19" ht="25.5" x14ac:dyDescent="0.25">
      <c r="A35" s="109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1">
        <v>2020</v>
      </c>
      <c r="J35" s="1">
        <v>2021</v>
      </c>
      <c r="K35" s="1">
        <v>2022</v>
      </c>
      <c r="L35" s="1">
        <v>2023</v>
      </c>
      <c r="M35" s="1">
        <v>2024</v>
      </c>
      <c r="N35" s="18" t="s">
        <v>139</v>
      </c>
      <c r="O35" s="18" t="s">
        <v>130</v>
      </c>
      <c r="P35" s="18" t="s">
        <v>138</v>
      </c>
      <c r="Q35" s="75"/>
    </row>
    <row r="36" spans="1:19" x14ac:dyDescent="0.25">
      <c r="A36" s="92" t="s">
        <v>1</v>
      </c>
      <c r="B36" s="13">
        <v>0.2867761574401812</v>
      </c>
      <c r="C36" s="13">
        <v>0.29882233660895335</v>
      </c>
      <c r="D36" s="13">
        <v>0.2602822580645161</v>
      </c>
      <c r="E36" s="13">
        <v>0.27376943005181348</v>
      </c>
      <c r="F36" s="13">
        <v>0.26188837442122387</v>
      </c>
      <c r="G36" s="13">
        <v>0.26091251466320925</v>
      </c>
      <c r="H36" s="13">
        <v>0.26069841269841271</v>
      </c>
      <c r="I36" s="13">
        <v>0.23849781071067699</v>
      </c>
      <c r="J36" s="13">
        <v>0.22636462142760397</v>
      </c>
      <c r="K36" s="13">
        <v>0.22416045046875455</v>
      </c>
      <c r="L36" s="13">
        <v>0.25691710640198789</v>
      </c>
      <c r="M36" s="13">
        <v>0.2421875</v>
      </c>
      <c r="N36" s="76">
        <f t="shared" ref="N36:N38" si="12">100*(M36-B36)</f>
        <v>-4.4588657440181203</v>
      </c>
      <c r="O36" s="76">
        <f t="shared" ref="O36:O38" si="13">100*(M36-I36)</f>
        <v>0.3689689289323006</v>
      </c>
      <c r="P36" s="51">
        <f t="shared" ref="P36:P38" si="14">100*(M36-L36)</f>
        <v>-1.4729606401987894</v>
      </c>
      <c r="Q36" s="103"/>
      <c r="R36" s="113"/>
      <c r="S36" s="77"/>
    </row>
    <row r="37" spans="1:19" x14ac:dyDescent="0.25">
      <c r="A37" s="92" t="s">
        <v>2</v>
      </c>
      <c r="B37" s="13">
        <v>0.41919156165935156</v>
      </c>
      <c r="C37" s="13">
        <v>0.40165340820464829</v>
      </c>
      <c r="D37" s="13">
        <v>0.40305779569892475</v>
      </c>
      <c r="E37" s="13">
        <v>0.40858160621761658</v>
      </c>
      <c r="F37" s="13">
        <v>0.41136904017019149</v>
      </c>
      <c r="G37" s="13">
        <v>0.42125084892263998</v>
      </c>
      <c r="H37" s="13">
        <v>0.42199999999999999</v>
      </c>
      <c r="I37" s="13">
        <v>0.4115527113506231</v>
      </c>
      <c r="J37" s="13">
        <v>0.41876608424759582</v>
      </c>
      <c r="K37" s="13">
        <v>0.3711723217136389</v>
      </c>
      <c r="L37" s="13">
        <v>0.34584136024792694</v>
      </c>
      <c r="M37" s="13">
        <v>0.34104773116438358</v>
      </c>
      <c r="N37" s="76">
        <f t="shared" si="12"/>
        <v>-7.8143830494967981</v>
      </c>
      <c r="O37" s="76">
        <f t="shared" si="13"/>
        <v>-7.0504980186239514</v>
      </c>
      <c r="P37" s="51">
        <f t="shared" si="14"/>
        <v>-0.47936290835433604</v>
      </c>
      <c r="Q37" s="103"/>
      <c r="R37" s="113"/>
      <c r="S37" s="77"/>
    </row>
    <row r="38" spans="1:19" x14ac:dyDescent="0.25">
      <c r="A38" s="92" t="s">
        <v>3</v>
      </c>
      <c r="B38" s="13">
        <v>0.29403228090046724</v>
      </c>
      <c r="C38" s="13">
        <v>0.29952425518639836</v>
      </c>
      <c r="D38" s="13">
        <v>0.33665994623655915</v>
      </c>
      <c r="E38" s="13">
        <v>0.31764896373056994</v>
      </c>
      <c r="F38" s="13">
        <v>0.32674258540858464</v>
      </c>
      <c r="G38" s="13">
        <v>0.31783663641415077</v>
      </c>
      <c r="H38" s="13">
        <v>0.31730158730158731</v>
      </c>
      <c r="I38" s="13">
        <v>0.3499494779386999</v>
      </c>
      <c r="J38" s="13">
        <v>0.35486929432480024</v>
      </c>
      <c r="K38" s="13">
        <v>0.40466722781760661</v>
      </c>
      <c r="L38" s="13">
        <v>0.39724153335008516</v>
      </c>
      <c r="M38" s="13">
        <v>0.41676476883561642</v>
      </c>
      <c r="N38" s="76">
        <f t="shared" si="12"/>
        <v>12.273248793514918</v>
      </c>
      <c r="O38" s="76">
        <f t="shared" si="13"/>
        <v>6.6815290896916508</v>
      </c>
      <c r="P38" s="51">
        <f t="shared" si="14"/>
        <v>1.9523235485531254</v>
      </c>
      <c r="Q38" s="103"/>
      <c r="R38" s="113"/>
      <c r="S38" s="77"/>
    </row>
    <row r="39" spans="1:19" x14ac:dyDescent="0.25">
      <c r="A39" s="70" t="s">
        <v>0</v>
      </c>
      <c r="B39" s="14">
        <v>1</v>
      </c>
      <c r="C39" s="14">
        <v>1</v>
      </c>
      <c r="D39" s="14">
        <v>1</v>
      </c>
      <c r="E39" s="14">
        <v>1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14">
        <v>1</v>
      </c>
      <c r="L39" s="14">
        <v>1</v>
      </c>
      <c r="M39" s="14">
        <v>1</v>
      </c>
      <c r="N39" s="50"/>
      <c r="O39" s="50"/>
      <c r="P39" s="50"/>
      <c r="Q39" s="4"/>
    </row>
    <row r="40" spans="1:19" x14ac:dyDescent="0.25">
      <c r="A40" s="93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7"/>
      <c r="O40" s="7"/>
      <c r="P40" s="7"/>
      <c r="Q40" s="4"/>
    </row>
    <row r="41" spans="1:19" ht="15.75" x14ac:dyDescent="0.25">
      <c r="A41" s="12" t="s">
        <v>244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4"/>
    </row>
    <row r="42" spans="1:19" ht="25.5" x14ac:dyDescent="0.25">
      <c r="A42" s="109" t="s">
        <v>8</v>
      </c>
      <c r="B42" s="146">
        <v>2013</v>
      </c>
      <c r="C42" s="146">
        <v>2014</v>
      </c>
      <c r="D42" s="146">
        <v>2015</v>
      </c>
      <c r="E42" s="146">
        <v>2016</v>
      </c>
      <c r="F42" s="146">
        <v>2017</v>
      </c>
      <c r="G42" s="146">
        <v>2018</v>
      </c>
      <c r="H42" s="146">
        <v>2019</v>
      </c>
      <c r="I42" s="146">
        <v>2020</v>
      </c>
      <c r="J42" s="146">
        <v>2021</v>
      </c>
      <c r="K42" s="146">
        <v>2022</v>
      </c>
      <c r="L42" s="146">
        <v>2023</v>
      </c>
      <c r="M42" s="1">
        <v>2024</v>
      </c>
      <c r="N42" s="18" t="s">
        <v>139</v>
      </c>
      <c r="O42" s="18" t="s">
        <v>130</v>
      </c>
      <c r="P42" s="18" t="s">
        <v>138</v>
      </c>
      <c r="Q42" s="4"/>
    </row>
    <row r="43" spans="1:19" x14ac:dyDescent="0.25">
      <c r="A43" s="92" t="s">
        <v>1</v>
      </c>
      <c r="B43" s="119">
        <v>0.22082722040401762</v>
      </c>
      <c r="C43" s="119">
        <v>0.22396588248411195</v>
      </c>
      <c r="D43" s="119">
        <v>0.19893106756201179</v>
      </c>
      <c r="E43" s="119">
        <v>0.20807162902579179</v>
      </c>
      <c r="F43" s="119">
        <v>0.20343913969556859</v>
      </c>
      <c r="G43" s="119">
        <v>0.2009281357730045</v>
      </c>
      <c r="H43" s="119">
        <v>0.21375156400034917</v>
      </c>
      <c r="I43" s="119">
        <v>0.19226647615645651</v>
      </c>
      <c r="J43" s="119">
        <v>0.18906458001883178</v>
      </c>
      <c r="K43" s="119">
        <v>0.19323588910733111</v>
      </c>
      <c r="L43" s="119">
        <v>0.22322668404794968</v>
      </c>
      <c r="M43" s="119">
        <v>0.20945566778900113</v>
      </c>
      <c r="N43" s="76">
        <f t="shared" ref="N43:N45" si="15">100*(M43-B43)</f>
        <v>-1.1371552615016489</v>
      </c>
      <c r="O43" s="76">
        <f t="shared" ref="O43:O45" si="16">100*(M43-I43)</f>
        <v>1.718919163254462</v>
      </c>
      <c r="P43" s="51">
        <f t="shared" ref="P43:P45" si="17">100*(M43-L43)</f>
        <v>-1.3771016258948554</v>
      </c>
      <c r="Q43" s="120"/>
      <c r="R43" s="121"/>
      <c r="S43" s="77"/>
    </row>
    <row r="44" spans="1:19" x14ac:dyDescent="0.25">
      <c r="A44" s="92" t="s">
        <v>2</v>
      </c>
      <c r="B44" s="119">
        <v>0.32651506601963659</v>
      </c>
      <c r="C44" s="119">
        <v>0.32077154643772998</v>
      </c>
      <c r="D44" s="119">
        <v>0.32325613265725639</v>
      </c>
      <c r="E44" s="119">
        <v>0.32465588667646667</v>
      </c>
      <c r="F44" s="119">
        <v>0.31627617019065923</v>
      </c>
      <c r="G44" s="119">
        <v>0.31331211880137894</v>
      </c>
      <c r="H44" s="119">
        <v>0.30721331509878663</v>
      </c>
      <c r="I44" s="119">
        <v>0.30347681133535748</v>
      </c>
      <c r="J44" s="119">
        <v>0.30403584531965322</v>
      </c>
      <c r="K44" s="119">
        <v>0.25925292760064961</v>
      </c>
      <c r="L44" s="119">
        <v>0.24147703120129227</v>
      </c>
      <c r="M44" s="119">
        <v>0.23894500561167228</v>
      </c>
      <c r="N44" s="76">
        <f t="shared" si="15"/>
        <v>-8.7570060407964299</v>
      </c>
      <c r="O44" s="76">
        <f t="shared" si="16"/>
        <v>-6.4531805723685194</v>
      </c>
      <c r="P44" s="51">
        <f t="shared" si="17"/>
        <v>-0.2532025589619985</v>
      </c>
      <c r="Q44" s="120"/>
      <c r="R44" s="121"/>
      <c r="S44" s="77"/>
    </row>
    <row r="45" spans="1:19" x14ac:dyDescent="0.25">
      <c r="A45" s="92" t="s">
        <v>3</v>
      </c>
      <c r="B45" s="119">
        <v>0.45265771357634577</v>
      </c>
      <c r="C45" s="119">
        <v>0.4552625710781581</v>
      </c>
      <c r="D45" s="119">
        <v>0.47781279978073182</v>
      </c>
      <c r="E45" s="119">
        <v>0.46727248429774154</v>
      </c>
      <c r="F45" s="119">
        <v>0.48028469011377212</v>
      </c>
      <c r="G45" s="119">
        <v>0.48575974542561656</v>
      </c>
      <c r="H45" s="119">
        <v>0.4790351209008642</v>
      </c>
      <c r="I45" s="119">
        <v>0.50425671250818593</v>
      </c>
      <c r="J45" s="119">
        <v>0.50689957466151503</v>
      </c>
      <c r="K45" s="119">
        <v>0.54751118329201931</v>
      </c>
      <c r="L45" s="119">
        <v>0.53529628475075808</v>
      </c>
      <c r="M45" s="119">
        <v>0.55159932659932664</v>
      </c>
      <c r="N45" s="76">
        <f t="shared" si="15"/>
        <v>9.8941613022980874</v>
      </c>
      <c r="O45" s="76">
        <f t="shared" si="16"/>
        <v>4.7342614091140707</v>
      </c>
      <c r="P45" s="51">
        <f t="shared" si="17"/>
        <v>1.6303041848568567</v>
      </c>
      <c r="Q45" s="120"/>
      <c r="R45" s="121"/>
      <c r="S45" s="77"/>
    </row>
    <row r="46" spans="1:19" x14ac:dyDescent="0.25">
      <c r="A46" s="70" t="s">
        <v>0</v>
      </c>
      <c r="B46" s="122">
        <v>1</v>
      </c>
      <c r="C46" s="122">
        <v>1</v>
      </c>
      <c r="D46" s="122">
        <v>1</v>
      </c>
      <c r="E46" s="122">
        <v>1</v>
      </c>
      <c r="F46" s="122">
        <v>1</v>
      </c>
      <c r="G46" s="122">
        <v>1</v>
      </c>
      <c r="H46" s="122">
        <v>1</v>
      </c>
      <c r="I46" s="122">
        <v>1</v>
      </c>
      <c r="J46" s="122">
        <v>1</v>
      </c>
      <c r="K46" s="122">
        <v>1</v>
      </c>
      <c r="L46" s="122">
        <v>1</v>
      </c>
      <c r="M46" s="14">
        <v>1</v>
      </c>
      <c r="N46" s="123"/>
      <c r="O46" s="123"/>
      <c r="P46" s="123"/>
      <c r="Q46" s="4"/>
    </row>
    <row r="47" spans="1:19" x14ac:dyDescent="0.25">
      <c r="A47" s="93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4"/>
    </row>
    <row r="48" spans="1:19" ht="15.75" x14ac:dyDescent="0.25">
      <c r="A48" s="12" t="s">
        <v>245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7"/>
      <c r="O48" s="7"/>
      <c r="P48" s="7"/>
      <c r="Q48" s="4"/>
    </row>
    <row r="49" spans="1:19" ht="25.5" x14ac:dyDescent="0.25">
      <c r="A49" s="109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1">
        <v>2019</v>
      </c>
      <c r="I49" s="1">
        <v>2020</v>
      </c>
      <c r="J49" s="1">
        <v>2021</v>
      </c>
      <c r="K49" s="1">
        <v>2022</v>
      </c>
      <c r="L49" s="1">
        <v>2023</v>
      </c>
      <c r="M49" s="1">
        <v>2024</v>
      </c>
      <c r="N49" s="18" t="s">
        <v>139</v>
      </c>
      <c r="O49" s="18" t="s">
        <v>130</v>
      </c>
      <c r="P49" s="18" t="s">
        <v>138</v>
      </c>
      <c r="Q49" s="4"/>
    </row>
    <row r="50" spans="1:19" x14ac:dyDescent="0.25">
      <c r="A50" s="92" t="s">
        <v>1</v>
      </c>
      <c r="B50" s="13">
        <v>0.15087948089951969</v>
      </c>
      <c r="C50" s="13">
        <v>0.14892107876361457</v>
      </c>
      <c r="D50" s="13">
        <v>0.13296061467345471</v>
      </c>
      <c r="E50" s="13">
        <v>0.14248387096774193</v>
      </c>
      <c r="F50" s="13">
        <v>0.13595563249342824</v>
      </c>
      <c r="G50" s="13">
        <v>0.13982241204900528</v>
      </c>
      <c r="H50" s="13">
        <v>0.14226194366381281</v>
      </c>
      <c r="I50" s="13">
        <v>0.12310132991291434</v>
      </c>
      <c r="J50" s="13">
        <v>0.12019764216366158</v>
      </c>
      <c r="K50" s="13">
        <v>0.11902624907490512</v>
      </c>
      <c r="L50" s="13">
        <v>0.13724667412656968</v>
      </c>
      <c r="M50" s="13">
        <v>0.13718250305213947</v>
      </c>
      <c r="N50" s="76">
        <f t="shared" ref="N50:N52" si="18">100*(M50-B50)</f>
        <v>-1.3696977847380221</v>
      </c>
      <c r="O50" s="76">
        <f t="shared" ref="O50:O52" si="19">100*(M50-I50)</f>
        <v>1.4081173139225134</v>
      </c>
      <c r="P50" s="51">
        <f t="shared" ref="P50:P52" si="20">100*(M50-L50)</f>
        <v>-6.4171074430213748E-3</v>
      </c>
      <c r="Q50" s="103"/>
      <c r="R50" s="113"/>
      <c r="S50" s="114"/>
    </row>
    <row r="51" spans="1:19" x14ac:dyDescent="0.25">
      <c r="A51" s="92" t="s">
        <v>2</v>
      </c>
      <c r="B51" s="13">
        <v>0.28184738700340339</v>
      </c>
      <c r="C51" s="13">
        <v>0.27545986160805763</v>
      </c>
      <c r="D51" s="13">
        <v>0.26990348877159009</v>
      </c>
      <c r="E51" s="13">
        <v>0.28020967741935482</v>
      </c>
      <c r="F51" s="13">
        <v>0.27524523946912866</v>
      </c>
      <c r="G51" s="13">
        <v>0.28195699995182966</v>
      </c>
      <c r="H51" s="13">
        <v>0.28253055355859097</v>
      </c>
      <c r="I51" s="13">
        <v>0.27524809289137919</v>
      </c>
      <c r="J51" s="13">
        <v>0.2817094313453537</v>
      </c>
      <c r="K51" s="13">
        <v>0.24088683137291952</v>
      </c>
      <c r="L51" s="13">
        <v>0.2277757055824941</v>
      </c>
      <c r="M51" s="13">
        <v>0.22256796593514575</v>
      </c>
      <c r="N51" s="76">
        <f t="shared" si="18"/>
        <v>-5.9279421068257649</v>
      </c>
      <c r="O51" s="76">
        <f t="shared" si="19"/>
        <v>-5.2680126956233444</v>
      </c>
      <c r="P51" s="51">
        <f t="shared" si="20"/>
        <v>-0.52077396473483584</v>
      </c>
      <c r="Q51" s="103"/>
      <c r="R51" s="113"/>
      <c r="S51" s="114"/>
    </row>
    <row r="52" spans="1:19" x14ac:dyDescent="0.25">
      <c r="A52" s="92" t="s">
        <v>3</v>
      </c>
      <c r="B52" s="13">
        <v>0.56727313209707686</v>
      </c>
      <c r="C52" s="13">
        <v>0.57561905962832782</v>
      </c>
      <c r="D52" s="13">
        <v>0.59713589655495514</v>
      </c>
      <c r="E52" s="13">
        <v>0.57730645161290317</v>
      </c>
      <c r="F52" s="13">
        <v>0.58879912803744305</v>
      </c>
      <c r="G52" s="13">
        <v>0.57822058799916509</v>
      </c>
      <c r="H52" s="13">
        <v>0.57520750277759625</v>
      </c>
      <c r="I52" s="13">
        <v>0.60165057719570647</v>
      </c>
      <c r="J52" s="13">
        <v>0.59809292649098478</v>
      </c>
      <c r="K52" s="13">
        <v>0.64008691955217534</v>
      </c>
      <c r="L52" s="13">
        <v>0.63497762029093618</v>
      </c>
      <c r="M52" s="13">
        <v>0.64024953101271476</v>
      </c>
      <c r="N52" s="76">
        <f t="shared" si="18"/>
        <v>7.2976398915637901</v>
      </c>
      <c r="O52" s="76">
        <f t="shared" si="19"/>
        <v>3.8598953817008286</v>
      </c>
      <c r="P52" s="51">
        <f t="shared" si="20"/>
        <v>0.52719107217785721</v>
      </c>
      <c r="Q52" s="103"/>
      <c r="R52" s="113"/>
      <c r="S52" s="114"/>
    </row>
    <row r="53" spans="1:19" x14ac:dyDescent="0.25">
      <c r="A53" s="70" t="s">
        <v>0</v>
      </c>
      <c r="B53" s="14">
        <v>1</v>
      </c>
      <c r="C53" s="14">
        <v>1</v>
      </c>
      <c r="D53" s="14">
        <v>1</v>
      </c>
      <c r="E53" s="14">
        <v>1</v>
      </c>
      <c r="F53" s="14">
        <v>1</v>
      </c>
      <c r="G53" s="14">
        <v>1</v>
      </c>
      <c r="H53" s="14">
        <v>1</v>
      </c>
      <c r="I53" s="14">
        <v>1</v>
      </c>
      <c r="J53" s="14">
        <v>1</v>
      </c>
      <c r="K53" s="14">
        <v>1</v>
      </c>
      <c r="L53" s="14">
        <v>1</v>
      </c>
      <c r="M53" s="14">
        <v>1</v>
      </c>
      <c r="N53" s="50"/>
      <c r="O53" s="50"/>
      <c r="P53" s="50"/>
      <c r="Q53" s="4"/>
    </row>
    <row r="54" spans="1:19" x14ac:dyDescent="0.25">
      <c r="A54" s="93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7"/>
      <c r="O54" s="7"/>
      <c r="P54" s="7"/>
      <c r="Q54" s="4"/>
    </row>
    <row r="55" spans="1:19" ht="15.75" x14ac:dyDescent="0.25">
      <c r="A55" s="12" t="s">
        <v>246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7"/>
      <c r="O55" s="7"/>
      <c r="P55" s="7"/>
      <c r="Q55" s="4"/>
    </row>
    <row r="56" spans="1:19" ht="25.5" x14ac:dyDescent="0.25">
      <c r="A56" s="109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1">
        <v>2019</v>
      </c>
      <c r="I56" s="1">
        <v>2020</v>
      </c>
      <c r="J56" s="1">
        <v>2021</v>
      </c>
      <c r="K56" s="1">
        <v>2022</v>
      </c>
      <c r="L56" s="1">
        <v>2023</v>
      </c>
      <c r="M56" s="1">
        <v>2024</v>
      </c>
      <c r="N56" s="18" t="s">
        <v>139</v>
      </c>
      <c r="O56" s="18" t="s">
        <v>130</v>
      </c>
      <c r="P56" s="18" t="s">
        <v>138</v>
      </c>
      <c r="Q56" s="4"/>
    </row>
    <row r="57" spans="1:19" x14ac:dyDescent="0.25">
      <c r="A57" s="92" t="s">
        <v>1</v>
      </c>
      <c r="B57" s="13">
        <v>2.773256541880556E-2</v>
      </c>
      <c r="C57" s="13">
        <v>2.7853217962483422E-2</v>
      </c>
      <c r="D57" s="13">
        <v>2.4458104173406665E-2</v>
      </c>
      <c r="E57" s="13">
        <v>2.3074859136034343E-2</v>
      </c>
      <c r="F57" s="13">
        <v>1.9347927964115955E-2</v>
      </c>
      <c r="G57" s="13">
        <v>2.1310966138552344E-2</v>
      </c>
      <c r="H57" s="13">
        <v>2.2032828282828282E-2</v>
      </c>
      <c r="I57" s="13">
        <v>1.3961494326150707E-2</v>
      </c>
      <c r="J57" s="13">
        <v>1.2781081265805481E-2</v>
      </c>
      <c r="K57" s="13">
        <v>1.3369345037137069E-2</v>
      </c>
      <c r="L57" s="13">
        <v>1.2754058109398446E-2</v>
      </c>
      <c r="M57" s="13">
        <v>1.3333333333333334E-2</v>
      </c>
      <c r="N57" s="76">
        <f t="shared" ref="N57:N59" si="21">100*(M57-B57)</f>
        <v>-1.4399232085472227</v>
      </c>
      <c r="O57" s="76">
        <f t="shared" ref="O57:O59" si="22">100*(M57-I57)</f>
        <v>-6.2816099281737259E-2</v>
      </c>
      <c r="P57" s="51">
        <f t="shared" ref="P57:P59" si="23">100*(M57-L57)</f>
        <v>5.7927522393488862E-2</v>
      </c>
      <c r="Q57" s="103"/>
      <c r="R57" s="113"/>
      <c r="S57" s="77"/>
    </row>
    <row r="58" spans="1:19" x14ac:dyDescent="0.25">
      <c r="A58" s="92" t="s">
        <v>2</v>
      </c>
      <c r="B58" s="13">
        <v>7.7000125203455616E-2</v>
      </c>
      <c r="C58" s="13">
        <v>7.623318385650224E-2</v>
      </c>
      <c r="D58" s="13">
        <v>7.3115496603041091E-2</v>
      </c>
      <c r="E58" s="13">
        <v>6.5937751542795811E-2</v>
      </c>
      <c r="F58" s="13">
        <v>6.3868246635870651E-2</v>
      </c>
      <c r="G58" s="13">
        <v>6.3560111835973904E-2</v>
      </c>
      <c r="H58" s="13">
        <v>5.9027777777777776E-2</v>
      </c>
      <c r="I58" s="13">
        <v>4.9725870202728548E-2</v>
      </c>
      <c r="J58" s="13">
        <v>4.8185359852368256E-2</v>
      </c>
      <c r="K58" s="13">
        <v>4.1390952059419311E-2</v>
      </c>
      <c r="L58" s="13">
        <v>4.1535943254671942E-2</v>
      </c>
      <c r="M58" s="13">
        <v>3.2323232323232323E-2</v>
      </c>
      <c r="N58" s="76">
        <f t="shared" si="21"/>
        <v>-4.4676892880223296</v>
      </c>
      <c r="O58" s="76">
        <f t="shared" si="22"/>
        <v>-1.7402637879496226</v>
      </c>
      <c r="P58" s="51">
        <f t="shared" si="23"/>
        <v>-0.92127109314396183</v>
      </c>
      <c r="Q58" s="103"/>
      <c r="R58" s="113"/>
      <c r="S58" s="77"/>
    </row>
    <row r="59" spans="1:19" x14ac:dyDescent="0.25">
      <c r="A59" s="92" t="s">
        <v>3</v>
      </c>
      <c r="B59" s="13">
        <v>0.8952673093777388</v>
      </c>
      <c r="C59" s="13">
        <v>0.89591359818101435</v>
      </c>
      <c r="D59" s="13">
        <v>0.90242639922355228</v>
      </c>
      <c r="E59" s="13">
        <v>0.91098738932116985</v>
      </c>
      <c r="F59" s="13">
        <v>0.91678382540001335</v>
      </c>
      <c r="G59" s="13">
        <v>0.9151289220254738</v>
      </c>
      <c r="H59" s="13">
        <v>0.91893939393939394</v>
      </c>
      <c r="I59" s="13">
        <v>0.93631263547112076</v>
      </c>
      <c r="J59" s="13">
        <v>0.93903355888182627</v>
      </c>
      <c r="K59" s="13">
        <v>0.94523970290344361</v>
      </c>
      <c r="L59" s="13">
        <v>0.94570999863592964</v>
      </c>
      <c r="M59" s="13">
        <v>0.95434343434343438</v>
      </c>
      <c r="N59" s="76">
        <f t="shared" si="21"/>
        <v>5.9076124965695591</v>
      </c>
      <c r="O59" s="76">
        <f t="shared" si="22"/>
        <v>1.8030798872313625</v>
      </c>
      <c r="P59" s="51">
        <f t="shared" si="23"/>
        <v>0.86334357075047441</v>
      </c>
      <c r="Q59" s="103"/>
      <c r="R59" s="113"/>
      <c r="S59" s="77"/>
    </row>
    <row r="60" spans="1:19" x14ac:dyDescent="0.25">
      <c r="A60" s="70" t="s">
        <v>0</v>
      </c>
      <c r="B60" s="14">
        <v>1</v>
      </c>
      <c r="C60" s="14">
        <v>1</v>
      </c>
      <c r="D60" s="14">
        <v>1</v>
      </c>
      <c r="E60" s="14">
        <v>1</v>
      </c>
      <c r="F60" s="14">
        <v>1</v>
      </c>
      <c r="G60" s="14">
        <v>1</v>
      </c>
      <c r="H60" s="14">
        <v>1</v>
      </c>
      <c r="I60" s="14">
        <v>1</v>
      </c>
      <c r="J60" s="14">
        <v>1</v>
      </c>
      <c r="K60" s="14">
        <v>1</v>
      </c>
      <c r="L60" s="14">
        <v>1</v>
      </c>
      <c r="M60" s="14">
        <v>1</v>
      </c>
      <c r="N60" s="50"/>
      <c r="O60" s="76"/>
      <c r="P60" s="50"/>
      <c r="Q60" s="4"/>
    </row>
    <row r="61" spans="1:19" x14ac:dyDescent="0.25">
      <c r="A61" s="93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7"/>
      <c r="O61" s="7"/>
      <c r="P61" s="7"/>
      <c r="Q61" s="4"/>
    </row>
    <row r="62" spans="1:19" ht="15.75" x14ac:dyDescent="0.25">
      <c r="A62" s="12" t="s">
        <v>247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7"/>
      <c r="O62" s="7"/>
      <c r="P62" s="7"/>
      <c r="Q62" s="4"/>
    </row>
    <row r="63" spans="1:19" ht="25.5" x14ac:dyDescent="0.25">
      <c r="A63" s="109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1">
        <v>2019</v>
      </c>
      <c r="I63" s="1">
        <v>2020</v>
      </c>
      <c r="J63" s="1">
        <v>2021</v>
      </c>
      <c r="K63" s="1">
        <v>2022</v>
      </c>
      <c r="L63" s="1">
        <v>2023</v>
      </c>
      <c r="M63" s="1">
        <v>2024</v>
      </c>
      <c r="N63" s="18" t="s">
        <v>139</v>
      </c>
      <c r="O63" s="18" t="s">
        <v>130</v>
      </c>
      <c r="P63" s="18" t="s">
        <v>138</v>
      </c>
      <c r="Q63" s="4"/>
    </row>
    <row r="64" spans="1:19" x14ac:dyDescent="0.25">
      <c r="A64" s="92" t="s">
        <v>1</v>
      </c>
      <c r="B64" s="13">
        <v>0.25006629541235748</v>
      </c>
      <c r="C64" s="13">
        <v>0.27342256214149141</v>
      </c>
      <c r="D64" s="13">
        <v>0.24354538195368644</v>
      </c>
      <c r="E64" s="13">
        <v>0.26430649854510185</v>
      </c>
      <c r="F64" s="13">
        <v>0.24719637318062515</v>
      </c>
      <c r="G64" s="13">
        <v>0.22890464212211298</v>
      </c>
      <c r="H64" s="13">
        <v>0.21774952919020715</v>
      </c>
      <c r="I64" s="13">
        <v>0.19677251431546069</v>
      </c>
      <c r="J64" s="13">
        <v>0.18666329881283153</v>
      </c>
      <c r="K64" s="13">
        <v>0.18587360594795538</v>
      </c>
      <c r="L64" s="13">
        <v>0.22017562647247804</v>
      </c>
      <c r="M64" s="13">
        <v>0.18742164646886753</v>
      </c>
      <c r="N64" s="76">
        <f t="shared" ref="N64:N66" si="24">100*(M64-B64)</f>
        <v>-6.2644648943489951</v>
      </c>
      <c r="O64" s="76">
        <f t="shared" ref="O64:O66" si="25">100*(M64-I64)</f>
        <v>-0.93508678465931694</v>
      </c>
      <c r="P64" s="51">
        <f t="shared" ref="P64:P66" si="26">100*(M64-L64)</f>
        <v>-3.2753980003610517</v>
      </c>
      <c r="Q64" s="103"/>
      <c r="R64" s="113"/>
      <c r="S64" s="77"/>
    </row>
    <row r="65" spans="1:19" x14ac:dyDescent="0.25">
      <c r="A65" s="92" t="s">
        <v>2</v>
      </c>
      <c r="B65" s="13">
        <v>0.45080880403076107</v>
      </c>
      <c r="C65" s="13">
        <v>0.42447418738049714</v>
      </c>
      <c r="D65" s="13">
        <v>0.41575725312749534</v>
      </c>
      <c r="E65" s="13">
        <v>0.41367604267701263</v>
      </c>
      <c r="F65" s="13">
        <v>0.43688857074683846</v>
      </c>
      <c r="G65" s="13">
        <v>0.45163503315801512</v>
      </c>
      <c r="H65" s="13">
        <v>0.48375706214689268</v>
      </c>
      <c r="I65" s="13">
        <v>0.46694429984383135</v>
      </c>
      <c r="J65" s="13">
        <v>0.45996463753473099</v>
      </c>
      <c r="K65" s="13">
        <v>0.43297616444347253</v>
      </c>
      <c r="L65" s="13">
        <v>0.38680659670164919</v>
      </c>
      <c r="M65" s="13">
        <v>0.3917676556623485</v>
      </c>
      <c r="N65" s="76">
        <f t="shared" si="24"/>
        <v>-5.9041148368412566</v>
      </c>
      <c r="O65" s="76">
        <f t="shared" si="25"/>
        <v>-7.5176644181482839</v>
      </c>
      <c r="P65" s="51">
        <f t="shared" si="26"/>
        <v>0.49610589606993161</v>
      </c>
      <c r="Q65" s="103"/>
      <c r="R65" s="113"/>
      <c r="S65" s="77"/>
    </row>
    <row r="66" spans="1:19" x14ac:dyDescent="0.25">
      <c r="A66" s="92" t="s">
        <v>3</v>
      </c>
      <c r="B66" s="13">
        <v>0.29912490055688146</v>
      </c>
      <c r="C66" s="13">
        <v>0.30210325047801145</v>
      </c>
      <c r="D66" s="13">
        <v>0.34069736491881819</v>
      </c>
      <c r="E66" s="13">
        <v>0.32201745877788557</v>
      </c>
      <c r="F66" s="13">
        <v>0.31591505607253639</v>
      </c>
      <c r="G66" s="13">
        <v>0.31946032471987196</v>
      </c>
      <c r="H66" s="13">
        <v>0.29849340866290019</v>
      </c>
      <c r="I66" s="13">
        <v>0.33628318584070799</v>
      </c>
      <c r="J66" s="13">
        <v>0.35337206365243751</v>
      </c>
      <c r="K66" s="13">
        <v>0.38115022960857203</v>
      </c>
      <c r="L66" s="13">
        <v>0.3930177768258728</v>
      </c>
      <c r="M66" s="13">
        <v>0.42081069786878395</v>
      </c>
      <c r="N66" s="76">
        <f t="shared" si="24"/>
        <v>12.168579731190249</v>
      </c>
      <c r="O66" s="76">
        <f t="shared" si="25"/>
        <v>8.4527512028075957</v>
      </c>
      <c r="P66" s="51">
        <f t="shared" si="26"/>
        <v>2.7792921042911143</v>
      </c>
      <c r="Q66" s="103"/>
      <c r="R66" s="113"/>
      <c r="S66" s="77"/>
    </row>
    <row r="67" spans="1:19" x14ac:dyDescent="0.25">
      <c r="A67" s="70" t="s">
        <v>0</v>
      </c>
      <c r="B67" s="14">
        <v>1</v>
      </c>
      <c r="C67" s="14">
        <v>1</v>
      </c>
      <c r="D67" s="14">
        <v>1</v>
      </c>
      <c r="E67" s="14">
        <v>1</v>
      </c>
      <c r="F67" s="14">
        <v>1</v>
      </c>
      <c r="G67" s="14">
        <v>1</v>
      </c>
      <c r="H67" s="14">
        <v>1</v>
      </c>
      <c r="I67" s="14">
        <v>1</v>
      </c>
      <c r="J67" s="14">
        <v>1</v>
      </c>
      <c r="K67" s="14">
        <v>1</v>
      </c>
      <c r="L67" s="14">
        <v>1</v>
      </c>
      <c r="M67" s="14">
        <v>1</v>
      </c>
      <c r="N67" s="50"/>
      <c r="O67" s="50"/>
      <c r="P67" s="50"/>
      <c r="Q67" s="4"/>
    </row>
    <row r="68" spans="1:19" x14ac:dyDescent="0.25">
      <c r="A68" s="93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7"/>
      <c r="O68" s="7"/>
      <c r="P68" s="7"/>
      <c r="Q68" s="4"/>
    </row>
    <row r="69" spans="1:19" ht="15.75" x14ac:dyDescent="0.25">
      <c r="A69" s="12" t="s">
        <v>248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7"/>
      <c r="O69" s="7"/>
      <c r="P69" s="7"/>
      <c r="Q69" s="4"/>
    </row>
    <row r="70" spans="1:19" ht="25.5" x14ac:dyDescent="0.25">
      <c r="A70" s="109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1">
        <v>2019</v>
      </c>
      <c r="I70" s="1">
        <v>2020</v>
      </c>
      <c r="J70" s="1">
        <v>2021</v>
      </c>
      <c r="K70" s="1">
        <v>2022</v>
      </c>
      <c r="L70" s="1">
        <v>2023</v>
      </c>
      <c r="M70" s="1">
        <v>2024</v>
      </c>
      <c r="N70" s="18" t="s">
        <v>139</v>
      </c>
      <c r="O70" s="18" t="s">
        <v>130</v>
      </c>
      <c r="P70" s="18" t="s">
        <v>138</v>
      </c>
      <c r="Q70" s="4"/>
    </row>
    <row r="71" spans="1:19" x14ac:dyDescent="0.25">
      <c r="A71" s="92" t="s">
        <v>1</v>
      </c>
      <c r="B71" s="33" t="s">
        <v>66</v>
      </c>
      <c r="C71" s="33" t="s">
        <v>66</v>
      </c>
      <c r="D71" s="33" t="s">
        <v>66</v>
      </c>
      <c r="E71" s="33" t="s">
        <v>66</v>
      </c>
      <c r="F71" s="33" t="s">
        <v>66</v>
      </c>
      <c r="G71" s="13">
        <v>0.28771483131763209</v>
      </c>
      <c r="H71" s="13">
        <v>0.24092741935483872</v>
      </c>
      <c r="I71" s="13">
        <v>0.21325343672893901</v>
      </c>
      <c r="J71" s="13">
        <v>0.21243291592128802</v>
      </c>
      <c r="K71" s="13">
        <v>0.20240403257076386</v>
      </c>
      <c r="L71" s="13">
        <v>0.23351124666412504</v>
      </c>
      <c r="M71" s="13">
        <v>0.23405114401076715</v>
      </c>
      <c r="N71" s="76" t="s">
        <v>66</v>
      </c>
      <c r="O71" s="76">
        <f t="shared" ref="O71:O73" si="27">100*(M71-I71)</f>
        <v>2.0797707281828144</v>
      </c>
      <c r="P71" s="51">
        <f t="shared" ref="P71:P73" si="28">100*(M71-L71)</f>
        <v>5.3989734664211531E-2</v>
      </c>
      <c r="Q71" s="120"/>
      <c r="R71" s="121"/>
      <c r="S71" s="77"/>
    </row>
    <row r="72" spans="1:19" x14ac:dyDescent="0.25">
      <c r="A72" s="92" t="s">
        <v>2</v>
      </c>
      <c r="B72" s="33" t="s">
        <v>66</v>
      </c>
      <c r="C72" s="33" t="s">
        <v>66</v>
      </c>
      <c r="D72" s="33" t="s">
        <v>66</v>
      </c>
      <c r="E72" s="33" t="s">
        <v>66</v>
      </c>
      <c r="F72" s="33" t="s">
        <v>66</v>
      </c>
      <c r="G72" s="13">
        <v>0.2692552514322088</v>
      </c>
      <c r="H72" s="13">
        <v>0.27520161290322581</v>
      </c>
      <c r="I72" s="13">
        <v>0.27493831512160732</v>
      </c>
      <c r="J72" s="13">
        <v>0.30679785330948123</v>
      </c>
      <c r="K72" s="13">
        <v>0.25048468398604112</v>
      </c>
      <c r="L72" s="13">
        <v>0.22874571101791841</v>
      </c>
      <c r="M72" s="13">
        <v>0.23001345895020189</v>
      </c>
      <c r="N72" s="76" t="s">
        <v>66</v>
      </c>
      <c r="O72" s="76">
        <f t="shared" si="27"/>
        <v>-4.4924856171405434</v>
      </c>
      <c r="P72" s="51">
        <f t="shared" si="28"/>
        <v>0.12677479322834861</v>
      </c>
      <c r="Q72" s="120"/>
      <c r="R72" s="121"/>
      <c r="S72" s="77"/>
    </row>
    <row r="73" spans="1:19" x14ac:dyDescent="0.25">
      <c r="A73" s="92" t="s">
        <v>3</v>
      </c>
      <c r="B73" s="33" t="s">
        <v>66</v>
      </c>
      <c r="C73" s="33" t="s">
        <v>66</v>
      </c>
      <c r="D73" s="33" t="s">
        <v>66</v>
      </c>
      <c r="E73" s="33" t="s">
        <v>66</v>
      </c>
      <c r="F73" s="33" t="s">
        <v>66</v>
      </c>
      <c r="G73" s="13">
        <v>0.44302991725015911</v>
      </c>
      <c r="H73" s="13">
        <v>0.4838709677419355</v>
      </c>
      <c r="I73" s="13">
        <v>0.51180824814945369</v>
      </c>
      <c r="J73" s="13">
        <v>0.48076923076923078</v>
      </c>
      <c r="K73" s="13">
        <v>0.54711128344319504</v>
      </c>
      <c r="L73" s="13">
        <v>0.53774304231795655</v>
      </c>
      <c r="M73" s="13">
        <v>0.53593539703903093</v>
      </c>
      <c r="N73" s="76" t="s">
        <v>66</v>
      </c>
      <c r="O73" s="76">
        <f t="shared" si="27"/>
        <v>2.4127148889577232</v>
      </c>
      <c r="P73" s="51">
        <f t="shared" si="28"/>
        <v>-0.18076452789256292</v>
      </c>
      <c r="Q73" s="120"/>
      <c r="R73" s="121"/>
      <c r="S73" s="77"/>
    </row>
    <row r="74" spans="1:19" x14ac:dyDescent="0.25">
      <c r="A74" s="70" t="s">
        <v>0</v>
      </c>
      <c r="B74" s="33" t="s">
        <v>66</v>
      </c>
      <c r="C74" s="33" t="s">
        <v>66</v>
      </c>
      <c r="D74" s="33" t="s">
        <v>66</v>
      </c>
      <c r="E74" s="33" t="s">
        <v>66</v>
      </c>
      <c r="F74" s="33" t="s">
        <v>66</v>
      </c>
      <c r="G74" s="14">
        <v>1</v>
      </c>
      <c r="H74" s="14">
        <v>1</v>
      </c>
      <c r="I74" s="14">
        <v>1</v>
      </c>
      <c r="J74" s="14">
        <v>1</v>
      </c>
      <c r="K74" s="14">
        <v>1</v>
      </c>
      <c r="L74" s="14">
        <v>1</v>
      </c>
      <c r="M74" s="14">
        <v>1</v>
      </c>
      <c r="N74" s="50"/>
      <c r="O74" s="50"/>
      <c r="P74" s="50"/>
      <c r="Q74" s="4"/>
    </row>
    <row r="75" spans="1:19" x14ac:dyDescent="0.25">
      <c r="A75" s="93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7"/>
      <c r="O75" s="7"/>
      <c r="P75" s="7"/>
      <c r="Q75" s="4"/>
    </row>
    <row r="76" spans="1:19" ht="15.75" x14ac:dyDescent="0.25">
      <c r="A76" s="12" t="s">
        <v>250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7"/>
      <c r="O76" s="7"/>
      <c r="P76" s="7"/>
      <c r="Q76" s="4"/>
    </row>
    <row r="77" spans="1:19" ht="25.5" x14ac:dyDescent="0.25">
      <c r="A77" s="109" t="s">
        <v>8</v>
      </c>
      <c r="B77" s="1">
        <v>2013</v>
      </c>
      <c r="C77" s="1">
        <v>2014</v>
      </c>
      <c r="D77" s="1">
        <v>2015</v>
      </c>
      <c r="E77" s="1">
        <v>2016</v>
      </c>
      <c r="F77" s="1">
        <v>2017</v>
      </c>
      <c r="G77" s="1">
        <v>2018</v>
      </c>
      <c r="H77" s="1">
        <v>2019</v>
      </c>
      <c r="I77" s="1">
        <v>2020</v>
      </c>
      <c r="J77" s="1">
        <v>2021</v>
      </c>
      <c r="K77" s="1">
        <v>2022</v>
      </c>
      <c r="L77" s="1">
        <v>2023</v>
      </c>
      <c r="M77" s="1">
        <v>2024</v>
      </c>
      <c r="N77" s="18" t="s">
        <v>139</v>
      </c>
      <c r="O77" s="18" t="s">
        <v>130</v>
      </c>
      <c r="P77" s="18" t="s">
        <v>138</v>
      </c>
      <c r="Q77" s="4"/>
    </row>
    <row r="78" spans="1:19" x14ac:dyDescent="0.25">
      <c r="A78" s="92" t="s">
        <v>1</v>
      </c>
      <c r="B78" s="119">
        <v>0.22082722040401762</v>
      </c>
      <c r="C78" s="119">
        <v>0.22396588248411195</v>
      </c>
      <c r="D78" s="119">
        <v>0.19893106756201179</v>
      </c>
      <c r="E78" s="119">
        <v>0.20807162902579179</v>
      </c>
      <c r="F78" s="119">
        <v>0.20343913969556859</v>
      </c>
      <c r="G78" s="13">
        <v>0.20439907334334664</v>
      </c>
      <c r="H78" s="13">
        <v>0.21591730712583349</v>
      </c>
      <c r="I78" s="13">
        <v>0.19390079877027805</v>
      </c>
      <c r="J78" s="13">
        <v>0.19202744464290777</v>
      </c>
      <c r="K78" s="13">
        <v>0.19441063221960006</v>
      </c>
      <c r="L78" s="13">
        <v>0.22455776774480055</v>
      </c>
      <c r="M78" s="13">
        <v>0.21369863013698631</v>
      </c>
      <c r="N78" s="76">
        <f t="shared" ref="N78:N79" si="29">100*(M78-B78)</f>
        <v>-0.71285902670313039</v>
      </c>
      <c r="O78" s="76">
        <f t="shared" ref="O78:O80" si="30">100*(M78-I78)</f>
        <v>1.9797831366708263</v>
      </c>
      <c r="P78" s="51">
        <f t="shared" ref="P78:P80" si="31">100*(M78-L78)</f>
        <v>-1.0859137607814233</v>
      </c>
      <c r="Q78" s="4"/>
    </row>
    <row r="79" spans="1:19" x14ac:dyDescent="0.25">
      <c r="A79" s="92" t="s">
        <v>2</v>
      </c>
      <c r="B79" s="119">
        <v>0.32651506601963659</v>
      </c>
      <c r="C79" s="119">
        <v>0.32077154643772998</v>
      </c>
      <c r="D79" s="119">
        <v>0.32325613265725639</v>
      </c>
      <c r="E79" s="119">
        <v>0.32465588667646667</v>
      </c>
      <c r="F79" s="119">
        <v>0.31627617019065923</v>
      </c>
      <c r="G79" s="13">
        <v>0.31155011328632165</v>
      </c>
      <c r="H79" s="13">
        <v>0.30466218568406395</v>
      </c>
      <c r="I79" s="13">
        <v>0.30125442617550985</v>
      </c>
      <c r="J79" s="13">
        <v>0.30438603952255394</v>
      </c>
      <c r="K79" s="13">
        <v>0.25812942491615948</v>
      </c>
      <c r="L79" s="13">
        <v>0.23982927491180026</v>
      </c>
      <c r="M79" s="13">
        <v>0.237404225679127</v>
      </c>
      <c r="N79" s="76">
        <f t="shared" si="29"/>
        <v>-8.9110840340509583</v>
      </c>
      <c r="O79" s="76">
        <f t="shared" si="30"/>
        <v>-6.3850200496382845</v>
      </c>
      <c r="P79" s="51">
        <f t="shared" si="31"/>
        <v>-0.24250492326732542</v>
      </c>
      <c r="Q79" s="4"/>
    </row>
    <row r="80" spans="1:19" x14ac:dyDescent="0.25">
      <c r="A80" s="92" t="s">
        <v>3</v>
      </c>
      <c r="B80" s="119">
        <v>0.45265771357634577</v>
      </c>
      <c r="C80" s="119">
        <v>0.4552625710781581</v>
      </c>
      <c r="D80" s="119">
        <v>0.47781279978073182</v>
      </c>
      <c r="E80" s="119">
        <v>0.46727248429774154</v>
      </c>
      <c r="F80" s="119">
        <v>0.48028469011377212</v>
      </c>
      <c r="G80" s="13">
        <v>0.48405081337033173</v>
      </c>
      <c r="H80" s="13">
        <v>0.47942050719010254</v>
      </c>
      <c r="I80" s="13">
        <v>0.5048447750542121</v>
      </c>
      <c r="J80" s="13">
        <v>0.50358651583453828</v>
      </c>
      <c r="K80" s="13">
        <v>0.54745994286424049</v>
      </c>
      <c r="L80" s="13">
        <v>0.5356129573433992</v>
      </c>
      <c r="M80" s="13">
        <v>0.54889714418388669</v>
      </c>
      <c r="N80" s="76">
        <f>100*(M80-B80)</f>
        <v>9.6239430607540921</v>
      </c>
      <c r="O80" s="76">
        <f t="shared" si="30"/>
        <v>4.4052369129674585</v>
      </c>
      <c r="P80" s="51">
        <f t="shared" si="31"/>
        <v>1.3284186840487489</v>
      </c>
      <c r="Q80" s="4"/>
    </row>
    <row r="81" spans="1:28" x14ac:dyDescent="0.25">
      <c r="A81" s="70" t="s">
        <v>0</v>
      </c>
      <c r="B81" s="122">
        <v>1</v>
      </c>
      <c r="C81" s="122">
        <v>1</v>
      </c>
      <c r="D81" s="122">
        <v>1</v>
      </c>
      <c r="E81" s="122">
        <v>1</v>
      </c>
      <c r="F81" s="122">
        <v>1</v>
      </c>
      <c r="G81" s="14">
        <v>1</v>
      </c>
      <c r="H81" s="14">
        <v>1</v>
      </c>
      <c r="I81" s="14">
        <v>1</v>
      </c>
      <c r="J81" s="14">
        <v>1</v>
      </c>
      <c r="K81" s="14">
        <v>1</v>
      </c>
      <c r="L81" s="14">
        <v>1</v>
      </c>
      <c r="M81" s="14">
        <v>1</v>
      </c>
      <c r="N81" s="50"/>
      <c r="O81" s="50"/>
      <c r="P81" s="50"/>
      <c r="Q81" s="4"/>
    </row>
    <row r="82" spans="1:28" x14ac:dyDescent="0.25">
      <c r="A82" s="93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7"/>
      <c r="O82" s="7"/>
      <c r="P82" s="7"/>
      <c r="Q82" s="4"/>
    </row>
    <row r="83" spans="1:28" ht="15.75" x14ac:dyDescent="0.25">
      <c r="A83" s="12" t="s">
        <v>156</v>
      </c>
      <c r="B83" s="1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5"/>
      <c r="O83" s="5"/>
      <c r="P83" s="5"/>
      <c r="Q83" s="4"/>
      <c r="S83" s="164"/>
      <c r="T83" s="164"/>
      <c r="U83" s="164"/>
      <c r="V83" s="164"/>
      <c r="W83" s="164"/>
      <c r="X83" s="164"/>
      <c r="Y83" s="164"/>
      <c r="Z83" s="156"/>
      <c r="AA83" s="156"/>
      <c r="AB83" s="156"/>
    </row>
    <row r="84" spans="1:28" ht="25.5" x14ac:dyDescent="0.25">
      <c r="A84" s="109" t="s">
        <v>8</v>
      </c>
      <c r="B84" s="1">
        <v>2013</v>
      </c>
      <c r="C84" s="1">
        <v>2014</v>
      </c>
      <c r="D84" s="1">
        <v>2015</v>
      </c>
      <c r="E84" s="1">
        <v>2016</v>
      </c>
      <c r="F84" s="1">
        <v>2017</v>
      </c>
      <c r="G84" s="1">
        <v>2018</v>
      </c>
      <c r="H84" s="1">
        <v>2019</v>
      </c>
      <c r="I84" s="1">
        <v>2020</v>
      </c>
      <c r="J84" s="1">
        <v>2021</v>
      </c>
      <c r="K84" s="1">
        <v>2022</v>
      </c>
      <c r="L84" s="1">
        <v>2023</v>
      </c>
      <c r="M84" s="1">
        <v>2024</v>
      </c>
      <c r="N84" s="18" t="s">
        <v>139</v>
      </c>
      <c r="O84" s="18" t="s">
        <v>130</v>
      </c>
      <c r="P84" s="18" t="s">
        <v>138</v>
      </c>
      <c r="Q84" s="4"/>
      <c r="S84" s="15"/>
      <c r="T84" s="15"/>
      <c r="U84" s="15"/>
      <c r="V84" s="15"/>
      <c r="W84" s="15"/>
      <c r="X84" s="15"/>
      <c r="Y84" s="15"/>
    </row>
    <row r="85" spans="1:28" x14ac:dyDescent="0.25">
      <c r="A85" s="35" t="s">
        <v>65</v>
      </c>
      <c r="B85" s="13">
        <v>0.34991996070028036</v>
      </c>
      <c r="C85" s="13">
        <v>0.35066028128235127</v>
      </c>
      <c r="D85" s="13">
        <v>0.34002054605741205</v>
      </c>
      <c r="E85" s="13">
        <v>0.34195885079402599</v>
      </c>
      <c r="F85" s="13">
        <v>0.3263619244421484</v>
      </c>
      <c r="G85" s="13">
        <v>0.31573081587832302</v>
      </c>
      <c r="H85" s="13">
        <v>0.31123192986892567</v>
      </c>
      <c r="I85" s="13">
        <v>0.2730381647585734</v>
      </c>
      <c r="J85" s="13">
        <v>0.27370204678100429</v>
      </c>
      <c r="K85" s="13">
        <v>0.24566161841731293</v>
      </c>
      <c r="L85" s="13">
        <v>0.24855886899394564</v>
      </c>
      <c r="M85" s="13">
        <v>0.23710268572132562</v>
      </c>
      <c r="N85" s="76">
        <f t="shared" ref="N85:N87" si="32">100*(M85-B85)</f>
        <v>-11.281727497895474</v>
      </c>
      <c r="O85" s="76">
        <f t="shared" ref="O85:O87" si="33">100*(M85-I85)</f>
        <v>-3.5935479037247782</v>
      </c>
      <c r="P85" s="51">
        <f t="shared" ref="P85:P87" si="34">100*(M85-L85)</f>
        <v>-1.1456183272620017</v>
      </c>
      <c r="Q85" s="103"/>
      <c r="R85" s="113"/>
      <c r="S85" s="155"/>
      <c r="T85" s="155"/>
      <c r="U85" s="155"/>
      <c r="V85" s="155"/>
      <c r="W85" s="155"/>
      <c r="X85" s="155"/>
      <c r="Y85" s="155"/>
      <c r="Z85" s="156"/>
      <c r="AA85" s="156"/>
      <c r="AB85" s="156"/>
    </row>
    <row r="86" spans="1:28" x14ac:dyDescent="0.25">
      <c r="A86" s="35" t="s">
        <v>70</v>
      </c>
      <c r="B86" s="13">
        <v>0.1292232376531969</v>
      </c>
      <c r="C86" s="13">
        <v>0.12055919806755153</v>
      </c>
      <c r="D86" s="13">
        <v>0.11225163073890639</v>
      </c>
      <c r="E86" s="13">
        <v>0.12288196408520266</v>
      </c>
      <c r="F86" s="13">
        <v>0.1286349925841985</v>
      </c>
      <c r="G86" s="13">
        <v>0.13628839282787558</v>
      </c>
      <c r="H86" s="13">
        <v>0.1419732793863531</v>
      </c>
      <c r="I86" s="13">
        <v>0.14643567020510195</v>
      </c>
      <c r="J86" s="13">
        <v>0.15033933710474176</v>
      </c>
      <c r="K86" s="13">
        <v>0.14365179260221689</v>
      </c>
      <c r="L86" s="13">
        <v>0.14752672935720726</v>
      </c>
      <c r="M86" s="13">
        <v>0.15151071824565726</v>
      </c>
      <c r="N86" s="76">
        <f t="shared" si="32"/>
        <v>2.2287480592460356</v>
      </c>
      <c r="O86" s="76">
        <f t="shared" si="33"/>
        <v>0.50750480405553078</v>
      </c>
      <c r="P86" s="51">
        <f t="shared" si="34"/>
        <v>0.39839888884500019</v>
      </c>
      <c r="Q86" s="103"/>
      <c r="R86" s="113"/>
      <c r="S86" s="155"/>
      <c r="T86" s="155"/>
      <c r="U86" s="155"/>
      <c r="V86" s="155"/>
      <c r="W86" s="155"/>
      <c r="X86" s="155"/>
      <c r="Y86" s="155"/>
      <c r="Z86" s="156"/>
      <c r="AA86" s="156"/>
      <c r="AB86" s="156"/>
    </row>
    <row r="87" spans="1:28" x14ac:dyDescent="0.25">
      <c r="A87" s="35" t="s">
        <v>71</v>
      </c>
      <c r="B87" s="33">
        <v>0.52085680164652237</v>
      </c>
      <c r="C87" s="33">
        <v>0.52878052065009717</v>
      </c>
      <c r="D87" s="33">
        <v>0.54772782320368163</v>
      </c>
      <c r="E87" s="33">
        <v>0.53515918512077132</v>
      </c>
      <c r="F87" s="33">
        <v>0.54500308297365307</v>
      </c>
      <c r="G87" s="33">
        <v>0.54798079129380139</v>
      </c>
      <c r="H87" s="33">
        <v>0.54679479074472115</v>
      </c>
      <c r="I87" s="33">
        <v>0.5805261650363247</v>
      </c>
      <c r="J87" s="33">
        <v>0.57595861611425392</v>
      </c>
      <c r="K87" s="33">
        <v>0.61068658898047024</v>
      </c>
      <c r="L87" s="33">
        <v>0.60391440164884713</v>
      </c>
      <c r="M87" s="33">
        <v>0.61138659603301715</v>
      </c>
      <c r="N87" s="76">
        <f t="shared" si="32"/>
        <v>9.0529794386494782</v>
      </c>
      <c r="O87" s="76">
        <f t="shared" si="33"/>
        <v>3.0860430996692445</v>
      </c>
      <c r="P87" s="51">
        <f t="shared" si="34"/>
        <v>0.74721943841700167</v>
      </c>
      <c r="Q87" s="103"/>
      <c r="R87" s="113"/>
      <c r="S87" s="155"/>
      <c r="T87" s="155"/>
      <c r="U87" s="155"/>
      <c r="V87" s="155"/>
      <c r="W87" s="155"/>
      <c r="X87" s="155"/>
      <c r="Y87" s="155"/>
      <c r="Z87" s="156"/>
      <c r="AA87" s="156"/>
      <c r="AB87" s="156"/>
    </row>
    <row r="88" spans="1:28" x14ac:dyDescent="0.25">
      <c r="A88" s="70" t="s">
        <v>0</v>
      </c>
      <c r="B88" s="14">
        <v>1</v>
      </c>
      <c r="C88" s="14">
        <v>1</v>
      </c>
      <c r="D88" s="14">
        <v>1</v>
      </c>
      <c r="E88" s="14">
        <v>1</v>
      </c>
      <c r="F88" s="14">
        <v>1</v>
      </c>
      <c r="G88" s="14">
        <v>1</v>
      </c>
      <c r="H88" s="14">
        <v>1</v>
      </c>
      <c r="I88" s="14">
        <v>1</v>
      </c>
      <c r="J88" s="14">
        <v>1</v>
      </c>
      <c r="K88" s="14">
        <v>1</v>
      </c>
      <c r="L88" s="14">
        <v>1</v>
      </c>
      <c r="M88" s="14">
        <v>1</v>
      </c>
      <c r="N88" s="14"/>
      <c r="O88" s="14"/>
      <c r="P88" s="14"/>
      <c r="Q88" s="4"/>
    </row>
    <row r="89" spans="1:28" x14ac:dyDescent="0.25">
      <c r="A89" s="93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7"/>
      <c r="O89" s="7"/>
      <c r="P89" s="7"/>
      <c r="Q89" s="4"/>
    </row>
    <row r="90" spans="1:28" ht="15.75" x14ac:dyDescent="0.25">
      <c r="A90" s="12" t="s">
        <v>251</v>
      </c>
      <c r="B90" s="1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5"/>
      <c r="O90" s="5"/>
      <c r="P90" s="5"/>
      <c r="Q90" s="4"/>
    </row>
    <row r="91" spans="1:28" ht="25.5" x14ac:dyDescent="0.25">
      <c r="A91" s="109" t="s">
        <v>8</v>
      </c>
      <c r="B91" s="1">
        <v>2013</v>
      </c>
      <c r="C91" s="1">
        <v>2014</v>
      </c>
      <c r="D91" s="1">
        <v>2015</v>
      </c>
      <c r="E91" s="1">
        <v>2016</v>
      </c>
      <c r="F91" s="1">
        <v>2017</v>
      </c>
      <c r="G91" s="1">
        <v>2018</v>
      </c>
      <c r="H91" s="1">
        <v>2019</v>
      </c>
      <c r="I91" s="1">
        <v>2020</v>
      </c>
      <c r="J91" s="1">
        <v>2021</v>
      </c>
      <c r="K91" s="1">
        <v>2022</v>
      </c>
      <c r="L91" s="1">
        <v>2023</v>
      </c>
      <c r="M91" s="1">
        <v>2024</v>
      </c>
      <c r="N91" s="18" t="s">
        <v>139</v>
      </c>
      <c r="O91" s="18" t="s">
        <v>130</v>
      </c>
      <c r="P91" s="18" t="s">
        <v>138</v>
      </c>
      <c r="Q91" s="4"/>
    </row>
    <row r="92" spans="1:28" x14ac:dyDescent="0.25">
      <c r="A92" s="92" t="s">
        <v>65</v>
      </c>
      <c r="B92" s="13">
        <v>0.3466898383447552</v>
      </c>
      <c r="C92" s="13">
        <v>0.35132332609125022</v>
      </c>
      <c r="D92" s="13">
        <v>0.33858000226474916</v>
      </c>
      <c r="E92" s="13">
        <v>0.33997768809266005</v>
      </c>
      <c r="F92" s="13">
        <v>0.32536016538536083</v>
      </c>
      <c r="G92" s="13">
        <v>0.32182599493313663</v>
      </c>
      <c r="H92" s="13">
        <v>0.31189087051647552</v>
      </c>
      <c r="I92" s="13">
        <v>0.29286939720505689</v>
      </c>
      <c r="J92" s="13">
        <v>0.28908315414713243</v>
      </c>
      <c r="K92" s="13">
        <v>0.24984231210881272</v>
      </c>
      <c r="L92" s="13">
        <v>0.24543912095014947</v>
      </c>
      <c r="M92" s="13">
        <v>0.23339370127079626</v>
      </c>
      <c r="N92" s="76">
        <f t="shared" ref="N92:N94" si="35">100*(M92-B92)</f>
        <v>-11.329613707395895</v>
      </c>
      <c r="O92" s="76">
        <f t="shared" ref="O92:O94" si="36">100*(M92-I92)</f>
        <v>-5.9475695934260635</v>
      </c>
      <c r="P92" s="51">
        <f t="shared" ref="P92:P94" si="37">100*(M92-L92)</f>
        <v>-1.2045419679353215</v>
      </c>
      <c r="Q92" s="120"/>
      <c r="R92" s="121"/>
      <c r="S92" s="77"/>
    </row>
    <row r="93" spans="1:28" x14ac:dyDescent="0.25">
      <c r="A93" s="92" t="s">
        <v>70</v>
      </c>
      <c r="B93" s="13">
        <v>0.1173558054890645</v>
      </c>
      <c r="C93" s="13">
        <v>9.6188030811771671E-2</v>
      </c>
      <c r="D93" s="13">
        <v>9.0606143940987108E-2</v>
      </c>
      <c r="E93" s="13">
        <v>9.5498244577878394E-2</v>
      </c>
      <c r="F93" s="13">
        <v>9.9085858259577497E-2</v>
      </c>
      <c r="G93" s="13">
        <v>0.10423948946541385</v>
      </c>
      <c r="H93" s="13">
        <v>0.10821786116820262</v>
      </c>
      <c r="I93" s="13">
        <v>0.10480203874277529</v>
      </c>
      <c r="J93" s="13">
        <v>0.10948570622862984</v>
      </c>
      <c r="K93" s="13">
        <v>9.8186993579272533E-2</v>
      </c>
      <c r="L93" s="13">
        <v>0.10122000484770138</v>
      </c>
      <c r="M93" s="13">
        <v>0.10333660752655166</v>
      </c>
      <c r="N93" s="76">
        <f t="shared" si="35"/>
        <v>-1.4019197962512844</v>
      </c>
      <c r="O93" s="76">
        <f t="shared" si="36"/>
        <v>-0.14654312162236255</v>
      </c>
      <c r="P93" s="51">
        <f t="shared" si="37"/>
        <v>0.21166026788502768</v>
      </c>
      <c r="Q93" s="120"/>
      <c r="R93" s="121"/>
      <c r="S93" s="77"/>
      <c r="U93" s="49"/>
    </row>
    <row r="94" spans="1:28" x14ac:dyDescent="0.25">
      <c r="A94" s="92" t="s">
        <v>71</v>
      </c>
      <c r="B94" s="13">
        <v>0.53595435616618026</v>
      </c>
      <c r="C94" s="13">
        <v>0.55248864309697809</v>
      </c>
      <c r="D94" s="13">
        <v>0.57081385379426375</v>
      </c>
      <c r="E94" s="13">
        <v>0.56452406732946159</v>
      </c>
      <c r="F94" s="13">
        <v>0.57555397635506167</v>
      </c>
      <c r="G94" s="13">
        <v>0.57393451560144948</v>
      </c>
      <c r="H94" s="13">
        <v>0.57989126831532189</v>
      </c>
      <c r="I94" s="13">
        <v>0.60232856405216784</v>
      </c>
      <c r="J94" s="13">
        <v>0.60143113962423767</v>
      </c>
      <c r="K94" s="13">
        <v>0.65197069431191479</v>
      </c>
      <c r="L94" s="13">
        <v>0.65334087420214915</v>
      </c>
      <c r="M94" s="13">
        <v>0.66326969120265211</v>
      </c>
      <c r="N94" s="76">
        <f t="shared" si="35"/>
        <v>12.731533503647185</v>
      </c>
      <c r="O94" s="76">
        <f t="shared" si="36"/>
        <v>6.0941127150484276</v>
      </c>
      <c r="P94" s="51">
        <f t="shared" si="37"/>
        <v>0.99288170005029652</v>
      </c>
      <c r="Q94" s="120"/>
      <c r="R94" s="121"/>
      <c r="S94" s="77"/>
    </row>
    <row r="95" spans="1:28" x14ac:dyDescent="0.25">
      <c r="A95" s="70" t="s">
        <v>0</v>
      </c>
      <c r="B95" s="14">
        <v>1</v>
      </c>
      <c r="C95" s="14">
        <v>1</v>
      </c>
      <c r="D95" s="14">
        <v>1</v>
      </c>
      <c r="E95" s="14">
        <v>1</v>
      </c>
      <c r="F95" s="14">
        <v>1</v>
      </c>
      <c r="G95" s="14">
        <v>1</v>
      </c>
      <c r="H95" s="14">
        <v>1</v>
      </c>
      <c r="I95" s="14">
        <v>1</v>
      </c>
      <c r="J95" s="14">
        <v>1</v>
      </c>
      <c r="K95" s="14">
        <v>1</v>
      </c>
      <c r="L95" s="14">
        <v>1</v>
      </c>
      <c r="M95" s="14">
        <v>1</v>
      </c>
      <c r="N95" s="50"/>
      <c r="O95" s="50"/>
      <c r="P95" s="50"/>
      <c r="Q95" s="4"/>
      <c r="U95" s="49"/>
    </row>
    <row r="96" spans="1:28" x14ac:dyDescent="0.25">
      <c r="A96" s="93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7"/>
      <c r="O96" s="7"/>
      <c r="P96" s="7"/>
      <c r="Q96" s="4"/>
    </row>
    <row r="97" spans="1:25" ht="15.75" x14ac:dyDescent="0.25">
      <c r="A97" s="12" t="s">
        <v>252</v>
      </c>
      <c r="B97" s="1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5"/>
      <c r="O97" s="5"/>
      <c r="P97" s="5"/>
      <c r="Q97" s="4"/>
    </row>
    <row r="98" spans="1:25" ht="25.5" x14ac:dyDescent="0.25">
      <c r="A98" s="109" t="s">
        <v>8</v>
      </c>
      <c r="B98" s="1">
        <v>2013</v>
      </c>
      <c r="C98" s="1">
        <v>2014</v>
      </c>
      <c r="D98" s="1">
        <v>2015</v>
      </c>
      <c r="E98" s="1">
        <v>2016</v>
      </c>
      <c r="F98" s="1">
        <v>2017</v>
      </c>
      <c r="G98" s="1">
        <v>2018</v>
      </c>
      <c r="H98" s="1">
        <v>2019</v>
      </c>
      <c r="I98" s="1">
        <v>2020</v>
      </c>
      <c r="J98" s="1">
        <v>2021</v>
      </c>
      <c r="K98" s="1">
        <v>2022</v>
      </c>
      <c r="L98" s="1">
        <v>2023</v>
      </c>
      <c r="M98" s="1">
        <v>2024</v>
      </c>
      <c r="N98" s="18" t="s">
        <v>139</v>
      </c>
      <c r="O98" s="18" t="s">
        <v>130</v>
      </c>
      <c r="P98" s="18" t="s">
        <v>138</v>
      </c>
      <c r="Q98" s="4"/>
      <c r="U98" s="49"/>
      <c r="V98" s="49"/>
      <c r="W98" s="49"/>
      <c r="X98" s="49"/>
      <c r="Y98" s="49"/>
    </row>
    <row r="99" spans="1:25" x14ac:dyDescent="0.25">
      <c r="A99" s="92" t="s">
        <v>65</v>
      </c>
      <c r="B99" s="13">
        <v>0.35337199726665847</v>
      </c>
      <c r="C99" s="13">
        <v>0.34996641231892794</v>
      </c>
      <c r="D99" s="13">
        <v>0.34155817246261699</v>
      </c>
      <c r="E99" s="13">
        <v>0.34405927678152121</v>
      </c>
      <c r="F99" s="13">
        <v>0.3274295156459775</v>
      </c>
      <c r="G99" s="13">
        <v>0.30935939123730349</v>
      </c>
      <c r="H99" s="13">
        <v>0.31055005745844982</v>
      </c>
      <c r="I99" s="13">
        <v>0.25145902055315911</v>
      </c>
      <c r="J99" s="13">
        <v>0.25777785887633886</v>
      </c>
      <c r="K99" s="13">
        <v>0.24144567309260528</v>
      </c>
      <c r="L99" s="13">
        <v>0.25165669175103894</v>
      </c>
      <c r="M99" s="13">
        <v>0.24083688732307312</v>
      </c>
      <c r="N99" s="76">
        <f t="shared" ref="N99:N101" si="38">100*(M99-B99)</f>
        <v>-11.253510994358534</v>
      </c>
      <c r="O99" s="76">
        <f t="shared" ref="O99:O101" si="39">100*(M99-I99)</f>
        <v>-1.0622133230085984</v>
      </c>
      <c r="P99" s="51">
        <f t="shared" ref="P99:P101" si="40">100*(M99-L99)</f>
        <v>-1.0819804427965818</v>
      </c>
      <c r="Q99" s="120"/>
      <c r="R99" s="121"/>
      <c r="S99" s="77"/>
    </row>
    <row r="100" spans="1:25" x14ac:dyDescent="0.25">
      <c r="A100" s="92" t="s">
        <v>70</v>
      </c>
      <c r="B100" s="13">
        <v>0.1419059800606241</v>
      </c>
      <c r="C100" s="13">
        <v>0.14606335153383743</v>
      </c>
      <c r="D100" s="13">
        <v>0.13535587250060435</v>
      </c>
      <c r="E100" s="13">
        <v>0.15191414606995635</v>
      </c>
      <c r="F100" s="13">
        <v>0.16012599401012084</v>
      </c>
      <c r="G100" s="13">
        <v>0.1697898159632597</v>
      </c>
      <c r="H100" s="13">
        <v>0.17690341834897003</v>
      </c>
      <c r="I100" s="13">
        <v>0.19173886250770292</v>
      </c>
      <c r="J100" s="13">
        <v>0.19263543966571173</v>
      </c>
      <c r="K100" s="13">
        <v>0.18949995107153342</v>
      </c>
      <c r="L100" s="13">
        <v>0.19350801469762366</v>
      </c>
      <c r="M100" s="13">
        <v>0.20001236170344275</v>
      </c>
      <c r="N100" s="76">
        <f t="shared" si="38"/>
        <v>5.8106381642818645</v>
      </c>
      <c r="O100" s="76">
        <f t="shared" si="39"/>
        <v>0.82734991957398307</v>
      </c>
      <c r="P100" s="51">
        <f t="shared" si="40"/>
        <v>0.65043470058190889</v>
      </c>
      <c r="Q100" s="120"/>
      <c r="R100" s="121"/>
      <c r="S100" s="77"/>
    </row>
    <row r="101" spans="1:25" x14ac:dyDescent="0.25">
      <c r="A101" s="92" t="s">
        <v>71</v>
      </c>
      <c r="B101" s="13">
        <v>0.50472202267271737</v>
      </c>
      <c r="C101" s="13">
        <v>0.50397023614723457</v>
      </c>
      <c r="D101" s="13">
        <v>0.52308595503677868</v>
      </c>
      <c r="E101" s="13">
        <v>0.50402657714852239</v>
      </c>
      <c r="F101" s="13">
        <v>0.51244449034390172</v>
      </c>
      <c r="G101" s="13">
        <v>0.5208507927994368</v>
      </c>
      <c r="H101" s="13">
        <v>0.51254652419258018</v>
      </c>
      <c r="I101" s="13">
        <v>0.55680211693913795</v>
      </c>
      <c r="J101" s="13">
        <v>0.54958670145794941</v>
      </c>
      <c r="K101" s="13">
        <v>0.56905437583586127</v>
      </c>
      <c r="L101" s="13">
        <v>0.55483529355133743</v>
      </c>
      <c r="M101" s="13">
        <v>0.5591507509734841</v>
      </c>
      <c r="N101" s="76">
        <f t="shared" si="38"/>
        <v>5.4428728300766727</v>
      </c>
      <c r="O101" s="76">
        <f t="shared" si="39"/>
        <v>0.23486340343461531</v>
      </c>
      <c r="P101" s="51">
        <f t="shared" si="40"/>
        <v>0.43154574221466735</v>
      </c>
      <c r="Q101" s="120"/>
      <c r="R101" s="121"/>
      <c r="S101" s="77"/>
    </row>
    <row r="102" spans="1:25" x14ac:dyDescent="0.25">
      <c r="A102" s="70" t="s">
        <v>0</v>
      </c>
      <c r="B102" s="14">
        <v>1</v>
      </c>
      <c r="C102" s="14">
        <v>1</v>
      </c>
      <c r="D102" s="14">
        <v>1</v>
      </c>
      <c r="E102" s="14">
        <v>1</v>
      </c>
      <c r="F102" s="14">
        <v>1</v>
      </c>
      <c r="G102" s="14">
        <v>1</v>
      </c>
      <c r="H102" s="14">
        <v>1</v>
      </c>
      <c r="I102" s="14">
        <v>1</v>
      </c>
      <c r="J102" s="14">
        <v>1</v>
      </c>
      <c r="K102" s="14">
        <v>1</v>
      </c>
      <c r="L102" s="14">
        <v>1</v>
      </c>
      <c r="M102" s="14">
        <v>1</v>
      </c>
      <c r="N102" s="50"/>
      <c r="O102" s="50"/>
      <c r="P102" s="50"/>
      <c r="Q102" s="4"/>
      <c r="V102" s="49"/>
    </row>
    <row r="103" spans="1:25" x14ac:dyDescent="0.25">
      <c r="A103" s="93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7"/>
      <c r="Q103" s="4"/>
    </row>
    <row r="104" spans="1:25" ht="15.75" x14ac:dyDescent="0.25">
      <c r="A104" s="12" t="s">
        <v>253</v>
      </c>
      <c r="B104" s="1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5"/>
      <c r="O104" s="5"/>
      <c r="P104" s="5"/>
      <c r="Q104" s="4"/>
    </row>
    <row r="105" spans="1:25" ht="25.5" x14ac:dyDescent="0.25">
      <c r="A105" s="109" t="s">
        <v>8</v>
      </c>
      <c r="B105" s="1">
        <v>2013</v>
      </c>
      <c r="C105" s="1">
        <v>2014</v>
      </c>
      <c r="D105" s="1">
        <v>2015</v>
      </c>
      <c r="E105" s="1">
        <v>2016</v>
      </c>
      <c r="F105" s="1">
        <v>2017</v>
      </c>
      <c r="G105" s="1">
        <v>2018</v>
      </c>
      <c r="H105" s="1">
        <v>2019</v>
      </c>
      <c r="I105" s="1">
        <v>2020</v>
      </c>
      <c r="J105" s="1">
        <v>2021</v>
      </c>
      <c r="K105" s="1">
        <v>2022</v>
      </c>
      <c r="L105" s="1">
        <v>2023</v>
      </c>
      <c r="M105" s="1">
        <v>2024</v>
      </c>
      <c r="N105" s="18" t="s">
        <v>139</v>
      </c>
      <c r="O105" s="18" t="s">
        <v>130</v>
      </c>
      <c r="P105" s="18" t="s">
        <v>138</v>
      </c>
      <c r="Q105" s="4"/>
    </row>
    <row r="106" spans="1:25" x14ac:dyDescent="0.25">
      <c r="A106" s="92" t="s">
        <v>65</v>
      </c>
      <c r="B106" s="13">
        <v>0.2736402605355453</v>
      </c>
      <c r="C106" s="13">
        <v>0.28306625594350054</v>
      </c>
      <c r="D106" s="13">
        <v>0.26361827700036677</v>
      </c>
      <c r="E106" s="13">
        <v>0.26501992759829618</v>
      </c>
      <c r="F106" s="13">
        <v>0.25217490062464509</v>
      </c>
      <c r="G106" s="13">
        <v>0.24607849699890666</v>
      </c>
      <c r="H106" s="13">
        <v>0.24301371435129396</v>
      </c>
      <c r="I106" s="13">
        <v>0.21240397095450239</v>
      </c>
      <c r="J106" s="13">
        <v>0.21274494262824811</v>
      </c>
      <c r="K106" s="13">
        <v>0.18887836557975918</v>
      </c>
      <c r="L106" s="13">
        <v>0.18800556617755201</v>
      </c>
      <c r="M106" s="13">
        <v>0.18459176613042727</v>
      </c>
      <c r="N106" s="76">
        <f t="shared" ref="N106:N108" si="41">100*(M106-B106)</f>
        <v>-8.9048494405118035</v>
      </c>
      <c r="O106" s="76">
        <f t="shared" ref="O106:O108" si="42">100*(M106-I106)</f>
        <v>-2.781220482407512</v>
      </c>
      <c r="P106" s="51">
        <f t="shared" ref="P106:P108" si="43">100*(M106-L106)</f>
        <v>-0.34138000471247432</v>
      </c>
      <c r="Q106" s="120"/>
      <c r="R106" s="121"/>
      <c r="S106" s="77"/>
    </row>
    <row r="107" spans="1:25" x14ac:dyDescent="0.25">
      <c r="A107" s="92" t="s">
        <v>70</v>
      </c>
      <c r="B107" s="13">
        <v>0.1097923509436063</v>
      </c>
      <c r="C107" s="13">
        <v>0.10439094548615956</v>
      </c>
      <c r="D107" s="13">
        <v>9.2941058785608696E-2</v>
      </c>
      <c r="E107" s="13">
        <v>9.9215457877967733E-2</v>
      </c>
      <c r="F107" s="13">
        <v>9.8091993185689952E-2</v>
      </c>
      <c r="G107" s="13">
        <v>0.1006872392172613</v>
      </c>
      <c r="H107" s="13">
        <v>0.10528490273713204</v>
      </c>
      <c r="I107" s="13">
        <v>0.10952865378094269</v>
      </c>
      <c r="J107" s="13">
        <v>0.11247546001048665</v>
      </c>
      <c r="K107" s="13">
        <v>0.10112524241194246</v>
      </c>
      <c r="L107" s="13">
        <v>0.10315529861637497</v>
      </c>
      <c r="M107" s="13">
        <v>0.10690192008303062</v>
      </c>
      <c r="N107" s="76">
        <f t="shared" si="41"/>
        <v>-0.28904308605756796</v>
      </c>
      <c r="O107" s="76">
        <f t="shared" si="42"/>
        <v>-0.26267336979120676</v>
      </c>
      <c r="P107" s="51">
        <f t="shared" si="43"/>
        <v>0.37466214666556502</v>
      </c>
      <c r="Q107" s="120"/>
      <c r="R107" s="121"/>
      <c r="S107" s="77"/>
    </row>
    <row r="108" spans="1:25" x14ac:dyDescent="0.25">
      <c r="A108" s="92" t="s">
        <v>71</v>
      </c>
      <c r="B108" s="13">
        <v>0.61656738852084836</v>
      </c>
      <c r="C108" s="13">
        <v>0.61254279857033989</v>
      </c>
      <c r="D108" s="13">
        <v>0.64344066421402457</v>
      </c>
      <c r="E108" s="13">
        <v>0.63576461452373612</v>
      </c>
      <c r="F108" s="13">
        <v>0.64973310618966496</v>
      </c>
      <c r="G108" s="13">
        <v>0.65323426378383198</v>
      </c>
      <c r="H108" s="13">
        <v>0.65170138291157398</v>
      </c>
      <c r="I108" s="13">
        <v>0.67806737526455496</v>
      </c>
      <c r="J108" s="13">
        <v>0.67477959736126525</v>
      </c>
      <c r="K108" s="13">
        <v>0.70999639200829834</v>
      </c>
      <c r="L108" s="13">
        <v>0.708839135206073</v>
      </c>
      <c r="M108" s="13">
        <v>0.70850631378654216</v>
      </c>
      <c r="N108" s="76">
        <f t="shared" si="41"/>
        <v>9.1938925265693801</v>
      </c>
      <c r="O108" s="76">
        <f t="shared" si="42"/>
        <v>3.0438938521987202</v>
      </c>
      <c r="P108" s="51">
        <f t="shared" si="43"/>
        <v>-3.3282141953083766E-2</v>
      </c>
      <c r="Q108" s="120"/>
      <c r="R108" s="121"/>
      <c r="S108" s="77"/>
    </row>
    <row r="109" spans="1:25" x14ac:dyDescent="0.25">
      <c r="A109" s="70" t="s">
        <v>0</v>
      </c>
      <c r="B109" s="14">
        <v>1</v>
      </c>
      <c r="C109" s="14">
        <v>1</v>
      </c>
      <c r="D109" s="14">
        <v>1</v>
      </c>
      <c r="E109" s="14">
        <v>1</v>
      </c>
      <c r="F109" s="14">
        <v>1</v>
      </c>
      <c r="G109" s="14">
        <v>1</v>
      </c>
      <c r="H109" s="14">
        <v>1</v>
      </c>
      <c r="I109" s="14">
        <v>1</v>
      </c>
      <c r="J109" s="14">
        <v>1</v>
      </c>
      <c r="K109" s="14">
        <v>1</v>
      </c>
      <c r="L109" s="14">
        <v>1</v>
      </c>
      <c r="M109" s="14">
        <v>1</v>
      </c>
      <c r="N109" s="50"/>
      <c r="O109" s="50"/>
      <c r="P109" s="50"/>
      <c r="Q109" s="4"/>
    </row>
    <row r="110" spans="1:25" x14ac:dyDescent="0.25">
      <c r="A110" s="93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7"/>
      <c r="O110" s="7"/>
      <c r="P110" s="7"/>
      <c r="Q110" s="4"/>
    </row>
    <row r="111" spans="1:25" ht="15.75" x14ac:dyDescent="0.25">
      <c r="A111" s="12" t="s">
        <v>254</v>
      </c>
      <c r="B111" s="1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5"/>
      <c r="O111" s="5"/>
      <c r="P111" s="5"/>
      <c r="Q111" s="4"/>
    </row>
    <row r="112" spans="1:25" ht="25.5" x14ac:dyDescent="0.25">
      <c r="A112" s="109" t="s">
        <v>8</v>
      </c>
      <c r="B112" s="1">
        <v>2013</v>
      </c>
      <c r="C112" s="1">
        <v>2014</v>
      </c>
      <c r="D112" s="1">
        <v>2015</v>
      </c>
      <c r="E112" s="1">
        <v>2016</v>
      </c>
      <c r="F112" s="1">
        <v>2017</v>
      </c>
      <c r="G112" s="1">
        <v>2018</v>
      </c>
      <c r="H112" s="1">
        <v>2019</v>
      </c>
      <c r="I112" s="1">
        <v>2020</v>
      </c>
      <c r="J112" s="1">
        <v>2021</v>
      </c>
      <c r="K112" s="1">
        <v>2022</v>
      </c>
      <c r="L112" s="1">
        <v>2023</v>
      </c>
      <c r="M112" s="1">
        <v>2024</v>
      </c>
      <c r="N112" s="18" t="s">
        <v>139</v>
      </c>
      <c r="O112" s="18" t="s">
        <v>130</v>
      </c>
      <c r="P112" s="18" t="s">
        <v>138</v>
      </c>
      <c r="Q112" s="4"/>
    </row>
    <row r="113" spans="1:19" x14ac:dyDescent="0.25">
      <c r="A113" s="92" t="s">
        <v>65</v>
      </c>
      <c r="B113" s="13">
        <v>0.59241823587710607</v>
      </c>
      <c r="C113" s="13">
        <v>0.5962408360630167</v>
      </c>
      <c r="D113" s="13">
        <v>0.57100134408602155</v>
      </c>
      <c r="E113" s="13">
        <v>0.56013601036269434</v>
      </c>
      <c r="F113" s="13">
        <v>0.5307220623201101</v>
      </c>
      <c r="G113" s="13">
        <v>0.50845835648576898</v>
      </c>
      <c r="H113" s="13">
        <v>0.49993650793650796</v>
      </c>
      <c r="I113" s="13">
        <v>0.44769282586729536</v>
      </c>
      <c r="J113" s="13">
        <v>0.44297710957605307</v>
      </c>
      <c r="K113" s="13">
        <v>0.39183815632891184</v>
      </c>
      <c r="L113" s="13">
        <v>0.3979953653293129</v>
      </c>
      <c r="M113" s="13">
        <v>0.3670537243150685</v>
      </c>
      <c r="N113" s="76">
        <f t="shared" ref="N113:N115" si="44">100*(M113-B113)</f>
        <v>-22.536451156203757</v>
      </c>
      <c r="O113" s="76">
        <f t="shared" ref="O113:O115" si="45">100*(M113-I113)</f>
        <v>-8.0639101552226862</v>
      </c>
      <c r="P113" s="51">
        <f t="shared" ref="P113:P115" si="46">100*(M113-L113)</f>
        <v>-3.0941641014244405</v>
      </c>
      <c r="Q113" s="120"/>
      <c r="R113" s="121"/>
      <c r="S113" s="77"/>
    </row>
    <row r="114" spans="1:19" x14ac:dyDescent="0.25">
      <c r="A114" s="92" t="s">
        <v>70</v>
      </c>
      <c r="B114" s="13">
        <v>0.19099532776440606</v>
      </c>
      <c r="C114" s="13">
        <v>0.17930120106067696</v>
      </c>
      <c r="D114" s="13">
        <v>0.17063172043010752</v>
      </c>
      <c r="E114" s="13">
        <v>0.18999352331606217</v>
      </c>
      <c r="F114" s="13">
        <v>0.21277061694406207</v>
      </c>
      <c r="G114" s="13">
        <v>0.23479656726554299</v>
      </c>
      <c r="H114" s="13">
        <v>0.24346031746031746</v>
      </c>
      <c r="I114" s="13">
        <v>0.25274503199730547</v>
      </c>
      <c r="J114" s="13">
        <v>0.25548557496952456</v>
      </c>
      <c r="K114" s="13">
        <v>0.25312744898847706</v>
      </c>
      <c r="L114" s="13">
        <v>0.25702878521372535</v>
      </c>
      <c r="M114" s="13">
        <v>0.2619060359589041</v>
      </c>
      <c r="N114" s="76">
        <f t="shared" si="44"/>
        <v>7.0910708194498042</v>
      </c>
      <c r="O114" s="76">
        <f t="shared" si="45"/>
        <v>0.91610039615986349</v>
      </c>
      <c r="P114" s="51">
        <f t="shared" si="46"/>
        <v>0.48772507451787517</v>
      </c>
      <c r="Q114" s="120"/>
      <c r="R114" s="121"/>
      <c r="S114" s="77"/>
    </row>
    <row r="115" spans="1:19" x14ac:dyDescent="0.25">
      <c r="A115" s="92" t="s">
        <v>71</v>
      </c>
      <c r="B115" s="13">
        <v>0.2165864363584879</v>
      </c>
      <c r="C115" s="13">
        <v>0.22445796287630634</v>
      </c>
      <c r="D115" s="13">
        <v>0.25836693548387096</v>
      </c>
      <c r="E115" s="13">
        <v>0.24987046632124352</v>
      </c>
      <c r="F115" s="13">
        <v>0.25650732073582783</v>
      </c>
      <c r="G115" s="13">
        <v>0.25674507624868803</v>
      </c>
      <c r="H115" s="13">
        <v>0.25660317460317461</v>
      </c>
      <c r="I115" s="13">
        <v>0.29956214213539917</v>
      </c>
      <c r="J115" s="13">
        <v>0.30153731545442231</v>
      </c>
      <c r="K115" s="13">
        <v>0.35503439468261105</v>
      </c>
      <c r="L115" s="13">
        <v>0.34497584945696175</v>
      </c>
      <c r="M115" s="13">
        <v>0.3710402397260274</v>
      </c>
      <c r="N115" s="76">
        <f t="shared" si="44"/>
        <v>15.445380336753949</v>
      </c>
      <c r="O115" s="76">
        <f t="shared" si="45"/>
        <v>7.1478097590628229</v>
      </c>
      <c r="P115" s="51">
        <f t="shared" si="46"/>
        <v>2.6064390269065649</v>
      </c>
      <c r="Q115" s="120"/>
      <c r="R115" s="121"/>
      <c r="S115" s="77"/>
    </row>
    <row r="116" spans="1:19" x14ac:dyDescent="0.25">
      <c r="A116" s="70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>
        <v>1</v>
      </c>
      <c r="H116" s="14">
        <v>1</v>
      </c>
      <c r="I116" s="14">
        <v>1</v>
      </c>
      <c r="J116" s="14">
        <v>1</v>
      </c>
      <c r="K116" s="14">
        <v>1</v>
      </c>
      <c r="L116" s="14">
        <v>1</v>
      </c>
      <c r="M116" s="14">
        <v>1</v>
      </c>
      <c r="N116" s="50"/>
      <c r="O116" s="50"/>
      <c r="P116" s="50"/>
      <c r="Q116" s="4"/>
    </row>
    <row r="117" spans="1:19" x14ac:dyDescent="0.25">
      <c r="A117" s="93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7"/>
      <c r="O117" s="7"/>
      <c r="P117" s="7"/>
      <c r="Q117" s="4"/>
    </row>
    <row r="118" spans="1:19" ht="15.75" x14ac:dyDescent="0.25">
      <c r="A118" s="12" t="s">
        <v>255</v>
      </c>
      <c r="B118" s="1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5"/>
      <c r="O118" s="5"/>
      <c r="P118" s="5"/>
      <c r="Q118" s="4"/>
    </row>
    <row r="119" spans="1:19" ht="25.5" x14ac:dyDescent="0.25">
      <c r="A119" s="109" t="s">
        <v>8</v>
      </c>
      <c r="B119" s="1">
        <v>2013</v>
      </c>
      <c r="C119" s="1">
        <v>2014</v>
      </c>
      <c r="D119" s="1">
        <v>2015</v>
      </c>
      <c r="E119" s="1">
        <v>2016</v>
      </c>
      <c r="F119" s="1">
        <v>2017</v>
      </c>
      <c r="G119" s="1">
        <v>2018</v>
      </c>
      <c r="H119" s="1">
        <v>2019</v>
      </c>
      <c r="I119" s="1">
        <v>2020</v>
      </c>
      <c r="J119" s="1">
        <v>2021</v>
      </c>
      <c r="K119" s="1">
        <v>2022</v>
      </c>
      <c r="L119" s="1">
        <v>2023</v>
      </c>
      <c r="M119" s="1">
        <v>2024</v>
      </c>
      <c r="N119" s="18" t="s">
        <v>139</v>
      </c>
      <c r="O119" s="18" t="s">
        <v>130</v>
      </c>
      <c r="P119" s="18" t="s">
        <v>138</v>
      </c>
      <c r="Q119" s="4"/>
    </row>
    <row r="120" spans="1:19" x14ac:dyDescent="0.25">
      <c r="A120" s="92" t="s">
        <v>65</v>
      </c>
      <c r="B120" s="13">
        <v>0.46857013881051801</v>
      </c>
      <c r="C120" s="13">
        <v>0.47142936782249972</v>
      </c>
      <c r="D120" s="13">
        <v>0.46087433191722627</v>
      </c>
      <c r="E120" s="13">
        <v>0.45126286248830683</v>
      </c>
      <c r="F120" s="13">
        <v>0.43511351239025403</v>
      </c>
      <c r="G120" s="13">
        <v>0.41734287987271279</v>
      </c>
      <c r="H120" s="13">
        <v>0.41670788838129602</v>
      </c>
      <c r="I120" s="13">
        <v>0.37200095255105076</v>
      </c>
      <c r="J120" s="13">
        <v>0.36978473327056072</v>
      </c>
      <c r="K120" s="13">
        <v>0.33105393623386614</v>
      </c>
      <c r="L120" s="13">
        <v>0.3376597613852127</v>
      </c>
      <c r="M120" s="13">
        <v>0.31599326599326599</v>
      </c>
      <c r="N120" s="76">
        <f t="shared" ref="N120:N122" si="47">100*(M120-B120)</f>
        <v>-15.257687281725202</v>
      </c>
      <c r="O120" s="76">
        <f t="shared" ref="O120:O122" si="48">100*(M120-I120)</f>
        <v>-5.6007686557784764</v>
      </c>
      <c r="P120" s="51">
        <f t="shared" ref="P120:P122" si="49">100*(M120-L120)</f>
        <v>-2.1666495391946707</v>
      </c>
      <c r="Q120" s="120"/>
      <c r="R120" s="121"/>
      <c r="S120" s="77"/>
    </row>
    <row r="121" spans="1:19" x14ac:dyDescent="0.25">
      <c r="A121" s="92" t="s">
        <v>70</v>
      </c>
      <c r="B121" s="13">
        <v>0.13751269608396344</v>
      </c>
      <c r="C121" s="13">
        <v>0.12841453896755492</v>
      </c>
      <c r="D121" s="13">
        <v>0.11919967109771139</v>
      </c>
      <c r="E121" s="13">
        <v>0.13221969798209274</v>
      </c>
      <c r="F121" s="13">
        <v>0.13837082445841342</v>
      </c>
      <c r="G121" s="13">
        <v>0.14295942720763724</v>
      </c>
      <c r="H121" s="13">
        <v>0.14938749381674279</v>
      </c>
      <c r="I121" s="13">
        <v>0.15815324165029471</v>
      </c>
      <c r="J121" s="13">
        <v>0.15890126302802038</v>
      </c>
      <c r="K121" s="13">
        <v>0.15414422885146878</v>
      </c>
      <c r="L121" s="13">
        <v>0.15847195851163318</v>
      </c>
      <c r="M121" s="13">
        <v>0.16161616161616163</v>
      </c>
      <c r="N121" s="76">
        <f t="shared" si="47"/>
        <v>2.4103465532198194</v>
      </c>
      <c r="O121" s="76">
        <f t="shared" si="48"/>
        <v>0.3462919965866923</v>
      </c>
      <c r="P121" s="51">
        <f t="shared" si="49"/>
        <v>0.31442031045284535</v>
      </c>
      <c r="Q121" s="120"/>
      <c r="R121" s="121"/>
      <c r="S121" s="77"/>
    </row>
    <row r="122" spans="1:19" x14ac:dyDescent="0.25">
      <c r="A122" s="92" t="s">
        <v>71</v>
      </c>
      <c r="B122" s="13">
        <v>0.39391716510551855</v>
      </c>
      <c r="C122" s="13">
        <v>0.40015609320994538</v>
      </c>
      <c r="D122" s="13">
        <v>0.41992599698506233</v>
      </c>
      <c r="E122" s="13">
        <v>0.41651743952960041</v>
      </c>
      <c r="F122" s="13">
        <v>0.42651566315133249</v>
      </c>
      <c r="G122" s="13">
        <v>0.43969769291964994</v>
      </c>
      <c r="H122" s="13">
        <v>0.43390461780196116</v>
      </c>
      <c r="I122" s="13">
        <v>0.46984580579865454</v>
      </c>
      <c r="J122" s="13">
        <v>0.47131400370141885</v>
      </c>
      <c r="K122" s="13">
        <v>0.51480183491466514</v>
      </c>
      <c r="L122" s="13">
        <v>0.5038682801031541</v>
      </c>
      <c r="M122" s="13">
        <v>0.52239057239057241</v>
      </c>
      <c r="N122" s="76">
        <f t="shared" si="47"/>
        <v>12.847340728505385</v>
      </c>
      <c r="O122" s="76">
        <f t="shared" si="48"/>
        <v>5.2544766591917869</v>
      </c>
      <c r="P122" s="51">
        <f t="shared" si="49"/>
        <v>1.8522292287418307</v>
      </c>
      <c r="Q122" s="120"/>
      <c r="R122" s="121"/>
      <c r="S122" s="77"/>
    </row>
    <row r="123" spans="1:19" x14ac:dyDescent="0.25">
      <c r="A123" s="70" t="s">
        <v>0</v>
      </c>
      <c r="B123" s="14">
        <v>1</v>
      </c>
      <c r="C123" s="14">
        <v>1</v>
      </c>
      <c r="D123" s="14">
        <v>1</v>
      </c>
      <c r="E123" s="14">
        <v>1</v>
      </c>
      <c r="F123" s="14">
        <v>1</v>
      </c>
      <c r="G123" s="14">
        <v>1</v>
      </c>
      <c r="H123" s="14">
        <v>1</v>
      </c>
      <c r="I123" s="14">
        <v>1</v>
      </c>
      <c r="J123" s="14">
        <v>1</v>
      </c>
      <c r="K123" s="14">
        <v>1</v>
      </c>
      <c r="L123" s="14">
        <v>1</v>
      </c>
      <c r="M123" s="14">
        <v>1</v>
      </c>
      <c r="N123" s="50"/>
      <c r="O123" s="50"/>
      <c r="P123" s="50"/>
      <c r="Q123" s="4"/>
    </row>
    <row r="124" spans="1:19" x14ac:dyDescent="0.25">
      <c r="A124" s="93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7"/>
      <c r="O124" s="7"/>
      <c r="P124" s="7"/>
      <c r="Q124" s="4"/>
    </row>
    <row r="125" spans="1:19" ht="15.75" x14ac:dyDescent="0.25">
      <c r="A125" s="12" t="s">
        <v>256</v>
      </c>
      <c r="B125" s="1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5"/>
      <c r="O125" s="5"/>
      <c r="P125" s="5"/>
      <c r="Q125" s="4"/>
    </row>
    <row r="126" spans="1:19" ht="25.5" x14ac:dyDescent="0.25">
      <c r="A126" s="109" t="s">
        <v>8</v>
      </c>
      <c r="B126" s="1">
        <v>2013</v>
      </c>
      <c r="C126" s="1">
        <v>2014</v>
      </c>
      <c r="D126" s="1">
        <v>2015</v>
      </c>
      <c r="E126" s="1">
        <v>2016</v>
      </c>
      <c r="F126" s="1">
        <v>2017</v>
      </c>
      <c r="G126" s="1">
        <v>2018</v>
      </c>
      <c r="H126" s="1">
        <v>2019</v>
      </c>
      <c r="I126" s="1">
        <v>2020</v>
      </c>
      <c r="J126" s="1">
        <v>2021</v>
      </c>
      <c r="K126" s="1">
        <v>2022</v>
      </c>
      <c r="L126" s="1">
        <v>2023</v>
      </c>
      <c r="M126" s="1">
        <v>2024</v>
      </c>
      <c r="N126" s="18" t="s">
        <v>139</v>
      </c>
      <c r="O126" s="18" t="s">
        <v>130</v>
      </c>
      <c r="P126" s="18" t="s">
        <v>138</v>
      </c>
      <c r="Q126" s="4"/>
    </row>
    <row r="127" spans="1:19" x14ac:dyDescent="0.25">
      <c r="A127" s="92" t="s">
        <v>65</v>
      </c>
      <c r="B127" s="13">
        <v>0.34344285759725179</v>
      </c>
      <c r="C127" s="13">
        <v>0.34251217628422365</v>
      </c>
      <c r="D127" s="13">
        <v>0.32740419152325329</v>
      </c>
      <c r="E127" s="13">
        <v>0.33040322580645159</v>
      </c>
      <c r="F127" s="13">
        <v>0.31339360133358979</v>
      </c>
      <c r="G127" s="13">
        <v>0.30589765410491498</v>
      </c>
      <c r="H127" s="13">
        <v>0.30205542121429974</v>
      </c>
      <c r="I127" s="13">
        <v>0.26464929453858099</v>
      </c>
      <c r="J127" s="13">
        <v>0.26256934812760058</v>
      </c>
      <c r="K127" s="13">
        <v>0.2296439762545861</v>
      </c>
      <c r="L127" s="13">
        <v>0.2314124083053587</v>
      </c>
      <c r="M127" s="13">
        <v>0.22334216716791233</v>
      </c>
      <c r="N127" s="76">
        <f t="shared" ref="N127:N129" si="50">100*(M127-B127)</f>
        <v>-12.010069042933946</v>
      </c>
      <c r="O127" s="76">
        <f t="shared" ref="O127:O129" si="51">100*(M127-I127)</f>
        <v>-4.1307127370668661</v>
      </c>
      <c r="P127" s="51">
        <f t="shared" ref="P127:P129" si="52">100*(M127-L127)</f>
        <v>-0.80702411374463656</v>
      </c>
      <c r="Q127" s="120"/>
      <c r="R127" s="121"/>
      <c r="S127" s="77"/>
    </row>
    <row r="128" spans="1:19" x14ac:dyDescent="0.25">
      <c r="A128" s="92" t="s">
        <v>70</v>
      </c>
      <c r="B128" s="13">
        <v>0.1378383536372022</v>
      </c>
      <c r="C128" s="13">
        <v>0.127768232901975</v>
      </c>
      <c r="D128" s="13">
        <v>0.11849954711559484</v>
      </c>
      <c r="E128" s="13">
        <v>0.1316774193548387</v>
      </c>
      <c r="F128" s="13">
        <v>0.13577931653523112</v>
      </c>
      <c r="G128" s="13">
        <v>0.14778657332327108</v>
      </c>
      <c r="H128" s="13">
        <v>0.15404221946278021</v>
      </c>
      <c r="I128" s="13">
        <v>0.1593195166407885</v>
      </c>
      <c r="J128" s="13">
        <v>0.16459778085991678</v>
      </c>
      <c r="K128" s="13">
        <v>0.15329018848315934</v>
      </c>
      <c r="L128" s="13">
        <v>0.15616063657839116</v>
      </c>
      <c r="M128" s="13">
        <v>0.16106363338593932</v>
      </c>
      <c r="N128" s="76">
        <f t="shared" si="50"/>
        <v>2.3225279748737115</v>
      </c>
      <c r="O128" s="76">
        <f t="shared" si="51"/>
        <v>0.17441167451508199</v>
      </c>
      <c r="P128" s="51">
        <f t="shared" si="52"/>
        <v>0.490299680754816</v>
      </c>
      <c r="Q128" s="120"/>
      <c r="R128" s="121"/>
      <c r="S128" s="77"/>
    </row>
    <row r="129" spans="1:19" x14ac:dyDescent="0.25">
      <c r="A129" s="92" t="s">
        <v>71</v>
      </c>
      <c r="B129" s="13">
        <v>0.518718788765546</v>
      </c>
      <c r="C129" s="13">
        <v>0.52971959081380127</v>
      </c>
      <c r="D129" s="13">
        <v>0.55409626136115187</v>
      </c>
      <c r="E129" s="13">
        <v>0.53791935483870967</v>
      </c>
      <c r="F129" s="13">
        <v>0.55082708213117904</v>
      </c>
      <c r="G129" s="13">
        <v>0.54631577257181396</v>
      </c>
      <c r="H129" s="13">
        <v>0.54390235932292008</v>
      </c>
      <c r="I129" s="13">
        <v>0.57603118882063054</v>
      </c>
      <c r="J129" s="13">
        <v>0.57283287101248259</v>
      </c>
      <c r="K129" s="13">
        <v>0.61706583526225456</v>
      </c>
      <c r="L129" s="13">
        <v>0.61242695511625012</v>
      </c>
      <c r="M129" s="13">
        <v>0.61559419944614835</v>
      </c>
      <c r="N129" s="76">
        <f t="shared" si="50"/>
        <v>9.6875410680602343</v>
      </c>
      <c r="O129" s="76">
        <f t="shared" si="51"/>
        <v>3.9563010625517814</v>
      </c>
      <c r="P129" s="51">
        <f t="shared" si="52"/>
        <v>0.31672443298982333</v>
      </c>
      <c r="Q129" s="120"/>
      <c r="R129" s="121"/>
      <c r="S129" s="77"/>
    </row>
    <row r="130" spans="1:19" x14ac:dyDescent="0.25">
      <c r="A130" s="70" t="s">
        <v>0</v>
      </c>
      <c r="B130" s="14">
        <v>1</v>
      </c>
      <c r="C130" s="14">
        <v>1</v>
      </c>
      <c r="D130" s="14">
        <v>1</v>
      </c>
      <c r="E130" s="14">
        <v>1</v>
      </c>
      <c r="F130" s="14">
        <v>1</v>
      </c>
      <c r="G130" s="14">
        <v>1</v>
      </c>
      <c r="H130" s="14">
        <v>1</v>
      </c>
      <c r="I130" s="14">
        <v>1</v>
      </c>
      <c r="J130" s="14">
        <v>1</v>
      </c>
      <c r="K130" s="14">
        <v>1</v>
      </c>
      <c r="L130" s="14">
        <v>1</v>
      </c>
      <c r="M130" s="14">
        <v>1</v>
      </c>
      <c r="N130" s="50"/>
      <c r="O130" s="50"/>
      <c r="P130" s="50"/>
      <c r="Q130" s="4"/>
    </row>
    <row r="131" spans="1:19" x14ac:dyDescent="0.25">
      <c r="A131" s="93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7"/>
      <c r="O131" s="7"/>
      <c r="P131" s="7"/>
      <c r="Q131" s="4"/>
    </row>
    <row r="132" spans="1:19" ht="15.75" x14ac:dyDescent="0.25">
      <c r="A132" s="12" t="s">
        <v>257</v>
      </c>
      <c r="B132" s="1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5"/>
      <c r="O132" s="5"/>
      <c r="P132" s="5"/>
      <c r="Q132" s="4"/>
    </row>
    <row r="133" spans="1:19" ht="25.5" x14ac:dyDescent="0.25">
      <c r="A133" s="109" t="s">
        <v>8</v>
      </c>
      <c r="B133" s="1">
        <v>2013</v>
      </c>
      <c r="C133" s="1">
        <v>2014</v>
      </c>
      <c r="D133" s="1">
        <v>2015</v>
      </c>
      <c r="E133" s="1">
        <v>2016</v>
      </c>
      <c r="F133" s="1">
        <v>2017</v>
      </c>
      <c r="G133" s="1">
        <v>2018</v>
      </c>
      <c r="H133" s="1">
        <v>2019</v>
      </c>
      <c r="I133" s="1">
        <v>2020</v>
      </c>
      <c r="J133" s="1">
        <v>2021</v>
      </c>
      <c r="K133" s="1">
        <v>2022</v>
      </c>
      <c r="L133" s="1">
        <v>2023</v>
      </c>
      <c r="M133" s="1">
        <v>2024</v>
      </c>
      <c r="N133" s="18" t="s">
        <v>139</v>
      </c>
      <c r="O133" s="18" t="s">
        <v>130</v>
      </c>
      <c r="P133" s="18" t="s">
        <v>138</v>
      </c>
      <c r="Q133" s="4"/>
    </row>
    <row r="134" spans="1:19" x14ac:dyDescent="0.25">
      <c r="A134" s="92" t="s">
        <v>65</v>
      </c>
      <c r="B134" s="13">
        <v>6.2413922624264428E-2</v>
      </c>
      <c r="C134" s="13">
        <v>5.9432830164845574E-2</v>
      </c>
      <c r="D134" s="13">
        <v>5.9398252992559041E-2</v>
      </c>
      <c r="E134" s="13">
        <v>5.4400321974778641E-2</v>
      </c>
      <c r="F134" s="13">
        <v>4.8068554595969738E-2</v>
      </c>
      <c r="G134" s="13">
        <v>4.6971109040074559E-2</v>
      </c>
      <c r="H134" s="13">
        <v>4.5643939393939396E-2</v>
      </c>
      <c r="I134" s="13">
        <v>3.2959326788218793E-2</v>
      </c>
      <c r="J134" s="13">
        <v>3.0414872530927482E-2</v>
      </c>
      <c r="K134" s="13">
        <v>2.8966914247130316E-2</v>
      </c>
      <c r="L134" s="13">
        <v>2.5439912699495294E-2</v>
      </c>
      <c r="M134" s="13">
        <v>2.5252525252525252E-2</v>
      </c>
      <c r="N134" s="76">
        <f t="shared" ref="N134:N136" si="53">100*(M134-B134)</f>
        <v>-3.716139737173918</v>
      </c>
      <c r="O134" s="76">
        <f t="shared" ref="O134:O136" si="54">100*(M134-I134)</f>
        <v>-0.77068015356935404</v>
      </c>
      <c r="P134" s="51">
        <f t="shared" ref="P134:P136" si="55">100*(M134-L134)</f>
        <v>-1.873874469700415E-2</v>
      </c>
      <c r="Q134" s="120"/>
      <c r="R134" s="121"/>
      <c r="S134" s="77"/>
    </row>
    <row r="135" spans="1:19" x14ac:dyDescent="0.25">
      <c r="A135" s="92" t="s">
        <v>70</v>
      </c>
      <c r="B135" s="13">
        <v>5.7405784399649433E-2</v>
      </c>
      <c r="C135" s="13">
        <v>5.6527505842228258E-2</v>
      </c>
      <c r="D135" s="13">
        <v>5.118084762212876E-2</v>
      </c>
      <c r="E135" s="13">
        <v>4.5546015562114302E-2</v>
      </c>
      <c r="F135" s="13">
        <v>4.3315257414474125E-2</v>
      </c>
      <c r="G135" s="13">
        <v>4.4547996272134203E-2</v>
      </c>
      <c r="H135" s="13">
        <v>4.128787878787879E-2</v>
      </c>
      <c r="I135" s="13">
        <v>3.5509371413999742E-2</v>
      </c>
      <c r="J135" s="13">
        <v>3.5130886473925226E-2</v>
      </c>
      <c r="K135" s="13">
        <v>2.9237002025658338E-2</v>
      </c>
      <c r="L135" s="13">
        <v>3.1714636475242121E-2</v>
      </c>
      <c r="M135" s="13">
        <v>2.3569023569023569E-2</v>
      </c>
      <c r="N135" s="76">
        <f t="shared" si="53"/>
        <v>-3.3836760830625865</v>
      </c>
      <c r="O135" s="76">
        <f t="shared" si="54"/>
        <v>-1.1940347844976174</v>
      </c>
      <c r="P135" s="51">
        <f t="shared" si="55"/>
        <v>-0.81456129062185512</v>
      </c>
      <c r="Q135" s="120"/>
      <c r="R135" s="121"/>
      <c r="S135" s="77"/>
    </row>
    <row r="136" spans="1:19" x14ac:dyDescent="0.25">
      <c r="A136" s="92" t="s">
        <v>71</v>
      </c>
      <c r="B136" s="13">
        <v>0.88018029297608613</v>
      </c>
      <c r="C136" s="13">
        <v>0.88403966399292622</v>
      </c>
      <c r="D136" s="13">
        <v>0.88942089938531221</v>
      </c>
      <c r="E136" s="13">
        <v>0.90005366246310703</v>
      </c>
      <c r="F136" s="13">
        <v>0.90861618798955612</v>
      </c>
      <c r="G136" s="13">
        <v>0.90848089468779125</v>
      </c>
      <c r="H136" s="13">
        <v>0.91306818181818183</v>
      </c>
      <c r="I136" s="13">
        <v>0.93153130179778143</v>
      </c>
      <c r="J136" s="13">
        <v>0.93445424099514729</v>
      </c>
      <c r="K136" s="13">
        <v>0.94179608372721135</v>
      </c>
      <c r="L136" s="13">
        <v>0.94284545082526261</v>
      </c>
      <c r="M136" s="13">
        <v>0.95117845117845112</v>
      </c>
      <c r="N136" s="76">
        <f t="shared" si="53"/>
        <v>7.0998158202364987</v>
      </c>
      <c r="O136" s="76">
        <f t="shared" si="54"/>
        <v>1.9647149380669693</v>
      </c>
      <c r="P136" s="51">
        <f t="shared" si="55"/>
        <v>0.83330003531885133</v>
      </c>
      <c r="Q136" s="120"/>
      <c r="R136" s="121"/>
      <c r="S136" s="77"/>
    </row>
    <row r="137" spans="1:19" x14ac:dyDescent="0.25">
      <c r="A137" s="70" t="s">
        <v>0</v>
      </c>
      <c r="B137" s="14">
        <v>1</v>
      </c>
      <c r="C137" s="14">
        <v>1</v>
      </c>
      <c r="D137" s="14">
        <v>1</v>
      </c>
      <c r="E137" s="14">
        <v>1</v>
      </c>
      <c r="F137" s="14">
        <v>1</v>
      </c>
      <c r="G137" s="14">
        <v>1</v>
      </c>
      <c r="H137" s="14">
        <v>1</v>
      </c>
      <c r="I137" s="14">
        <v>1</v>
      </c>
      <c r="J137" s="14">
        <v>1</v>
      </c>
      <c r="K137" s="14">
        <v>1</v>
      </c>
      <c r="L137" s="14">
        <v>1</v>
      </c>
      <c r="M137" s="14">
        <v>1</v>
      </c>
      <c r="N137" s="50"/>
      <c r="O137" s="50"/>
      <c r="P137" s="50"/>
      <c r="Q137" s="4"/>
    </row>
    <row r="138" spans="1:19" x14ac:dyDescent="0.25">
      <c r="A138" s="93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7"/>
      <c r="O138" s="7"/>
      <c r="P138" s="7"/>
      <c r="Q138" s="4"/>
    </row>
    <row r="139" spans="1:19" ht="15.75" x14ac:dyDescent="0.25">
      <c r="A139" s="12" t="s">
        <v>258</v>
      </c>
      <c r="B139" s="1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5"/>
      <c r="O139" s="5"/>
      <c r="P139" s="5"/>
      <c r="Q139" s="4"/>
    </row>
    <row r="140" spans="1:19" ht="25.5" x14ac:dyDescent="0.25">
      <c r="A140" s="109" t="s">
        <v>8</v>
      </c>
      <c r="B140" s="1">
        <v>2013</v>
      </c>
      <c r="C140" s="1">
        <v>2014</v>
      </c>
      <c r="D140" s="1">
        <v>2015</v>
      </c>
      <c r="E140" s="1">
        <v>2016</v>
      </c>
      <c r="F140" s="1">
        <v>2017</v>
      </c>
      <c r="G140" s="1">
        <v>2018</v>
      </c>
      <c r="H140" s="1">
        <v>2019</v>
      </c>
      <c r="I140" s="1">
        <v>2020</v>
      </c>
      <c r="J140" s="1">
        <v>2021</v>
      </c>
      <c r="K140" s="1">
        <v>2022</v>
      </c>
      <c r="L140" s="1">
        <v>2023</v>
      </c>
      <c r="M140" s="1">
        <v>2024</v>
      </c>
      <c r="N140" s="18" t="s">
        <v>139</v>
      </c>
      <c r="O140" s="18" t="s">
        <v>130</v>
      </c>
      <c r="P140" s="18" t="s">
        <v>138</v>
      </c>
      <c r="Q140" s="4"/>
    </row>
    <row r="141" spans="1:19" x14ac:dyDescent="0.25">
      <c r="A141" s="92" t="s">
        <v>65</v>
      </c>
      <c r="B141" s="13">
        <v>0.56059400689472294</v>
      </c>
      <c r="C141" s="13">
        <v>0.56787762906309747</v>
      </c>
      <c r="D141" s="13">
        <v>0.53579984029811023</v>
      </c>
      <c r="E141" s="13">
        <v>0.56353055286129972</v>
      </c>
      <c r="F141" s="13">
        <v>0.51228823669768553</v>
      </c>
      <c r="G141" s="13">
        <v>0.48319231648753713</v>
      </c>
      <c r="H141" s="13">
        <v>0.48069679849340868</v>
      </c>
      <c r="I141" s="13">
        <v>0.41827173347214991</v>
      </c>
      <c r="J141" s="13">
        <v>0.42131851477645871</v>
      </c>
      <c r="K141" s="13">
        <v>0.3693417887601137</v>
      </c>
      <c r="L141" s="13">
        <v>0.35832083958020988</v>
      </c>
      <c r="M141" s="13">
        <v>0.31341412452987882</v>
      </c>
      <c r="N141" s="76">
        <f t="shared" ref="N141:N143" si="56">100*(M141-B141)</f>
        <v>-24.717988236484413</v>
      </c>
      <c r="O141" s="76">
        <f t="shared" ref="O141:O143" si="57">100*(M141-I141)</f>
        <v>-10.485760894227109</v>
      </c>
      <c r="P141" s="51">
        <f t="shared" ref="P141:P143" si="58">100*(M141-L141)</f>
        <v>-4.4906715050331059</v>
      </c>
      <c r="Q141" s="120"/>
      <c r="R141" s="121"/>
      <c r="S141" s="77"/>
    </row>
    <row r="142" spans="1:19" x14ac:dyDescent="0.25">
      <c r="A142" s="92" t="s">
        <v>70</v>
      </c>
      <c r="B142" s="13">
        <v>0.2118801378944577</v>
      </c>
      <c r="C142" s="13">
        <v>0.19557497951379404</v>
      </c>
      <c r="D142" s="13">
        <v>0.18951290923609262</v>
      </c>
      <c r="E142" s="13">
        <v>0.18549951503394763</v>
      </c>
      <c r="F142" s="13">
        <v>0.23693629205440228</v>
      </c>
      <c r="G142" s="13">
        <v>0.25817516579007549</v>
      </c>
      <c r="H142" s="13">
        <v>0.28648775894538608</v>
      </c>
      <c r="I142" s="13">
        <v>0.29854242581988549</v>
      </c>
      <c r="J142" s="13">
        <v>0.29098257135640315</v>
      </c>
      <c r="K142" s="13">
        <v>0.30898753553465996</v>
      </c>
      <c r="L142" s="13">
        <v>0.31312914971085887</v>
      </c>
      <c r="M142" s="13">
        <v>0.31153363978269955</v>
      </c>
      <c r="N142" s="76">
        <f t="shared" si="56"/>
        <v>9.9653501888241856</v>
      </c>
      <c r="O142" s="76">
        <f t="shared" si="57"/>
        <v>1.2991213962814052</v>
      </c>
      <c r="P142" s="51">
        <f t="shared" si="58"/>
        <v>-0.15955099281593221</v>
      </c>
      <c r="Q142" s="120"/>
      <c r="R142" s="121"/>
      <c r="S142" s="77"/>
    </row>
    <row r="143" spans="1:19" ht="14.1" customHeight="1" x14ac:dyDescent="0.25">
      <c r="A143" s="92" t="s">
        <v>71</v>
      </c>
      <c r="B143" s="13">
        <v>0.22752585521081939</v>
      </c>
      <c r="C143" s="13">
        <v>0.23654739142310843</v>
      </c>
      <c r="D143" s="13">
        <v>0.27468725046579723</v>
      </c>
      <c r="E143" s="13">
        <v>0.25096993210475266</v>
      </c>
      <c r="F143" s="13">
        <v>0.25077547124791216</v>
      </c>
      <c r="G143" s="13">
        <v>0.25863251772238738</v>
      </c>
      <c r="H143" s="13">
        <v>0.23281544256120526</v>
      </c>
      <c r="I143" s="13">
        <v>0.2831858407079646</v>
      </c>
      <c r="J143" s="13">
        <v>0.28769891386713814</v>
      </c>
      <c r="K143" s="13">
        <v>0.32167067570522628</v>
      </c>
      <c r="L143" s="13">
        <v>0.32855001070893125</v>
      </c>
      <c r="M143" s="13">
        <v>0.37505223568742163</v>
      </c>
      <c r="N143" s="76">
        <f t="shared" si="56"/>
        <v>14.752638047660223</v>
      </c>
      <c r="O143" s="76">
        <f t="shared" si="57"/>
        <v>9.1866394979457038</v>
      </c>
      <c r="P143" s="51">
        <f t="shared" si="58"/>
        <v>4.6502224978490379</v>
      </c>
      <c r="Q143" s="120"/>
      <c r="R143" s="121"/>
      <c r="S143" s="77"/>
    </row>
    <row r="144" spans="1:19" x14ac:dyDescent="0.25">
      <c r="A144" s="70" t="s">
        <v>0</v>
      </c>
      <c r="B144" s="14">
        <v>1</v>
      </c>
      <c r="C144" s="14">
        <v>1</v>
      </c>
      <c r="D144" s="14">
        <v>1</v>
      </c>
      <c r="E144" s="14">
        <v>1</v>
      </c>
      <c r="F144" s="14">
        <v>1</v>
      </c>
      <c r="G144" s="14">
        <v>1</v>
      </c>
      <c r="H144" s="14">
        <v>1</v>
      </c>
      <c r="I144" s="14">
        <v>1</v>
      </c>
      <c r="J144" s="14">
        <v>1</v>
      </c>
      <c r="K144" s="14">
        <v>1</v>
      </c>
      <c r="L144" s="14">
        <v>1</v>
      </c>
      <c r="M144" s="14">
        <v>1</v>
      </c>
      <c r="N144" s="50"/>
      <c r="O144" s="50"/>
      <c r="P144" s="50"/>
      <c r="Q144" s="4"/>
    </row>
    <row r="145" spans="1:19" x14ac:dyDescent="0.25">
      <c r="A145" s="93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7"/>
      <c r="O145" s="7"/>
      <c r="P145" s="7"/>
      <c r="Q145" s="4"/>
    </row>
    <row r="146" spans="1:19" ht="15.75" x14ac:dyDescent="0.25">
      <c r="A146" s="12" t="s">
        <v>259</v>
      </c>
      <c r="B146" s="1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5"/>
      <c r="O146" s="5"/>
      <c r="P146" s="5"/>
      <c r="Q146" s="4"/>
    </row>
    <row r="147" spans="1:19" ht="25.5" x14ac:dyDescent="0.25">
      <c r="A147" s="109" t="s">
        <v>8</v>
      </c>
      <c r="B147" s="1">
        <v>2013</v>
      </c>
      <c r="C147" s="1">
        <v>2014</v>
      </c>
      <c r="D147" s="1">
        <v>2015</v>
      </c>
      <c r="E147" s="1">
        <v>2016</v>
      </c>
      <c r="F147" s="1">
        <v>2017</v>
      </c>
      <c r="G147" s="1">
        <v>2018</v>
      </c>
      <c r="H147" s="1">
        <v>2019</v>
      </c>
      <c r="I147" s="1">
        <v>2020</v>
      </c>
      <c r="J147" s="1">
        <v>2021</v>
      </c>
      <c r="K147" s="1">
        <v>2022</v>
      </c>
      <c r="L147" s="1">
        <v>2023</v>
      </c>
      <c r="M147" s="1">
        <v>2024</v>
      </c>
      <c r="N147" s="18" t="s">
        <v>139</v>
      </c>
      <c r="O147" s="18" t="s">
        <v>130</v>
      </c>
      <c r="P147" s="18" t="s">
        <v>138</v>
      </c>
      <c r="Q147" s="4"/>
    </row>
    <row r="148" spans="1:19" x14ac:dyDescent="0.25">
      <c r="A148" s="92" t="s">
        <v>65</v>
      </c>
      <c r="B148" s="33" t="s">
        <v>66</v>
      </c>
      <c r="C148" s="33" t="s">
        <v>66</v>
      </c>
      <c r="D148" s="33" t="s">
        <v>66</v>
      </c>
      <c r="E148" s="33" t="s">
        <v>66</v>
      </c>
      <c r="F148" s="33" t="s">
        <v>66</v>
      </c>
      <c r="G148" s="13">
        <v>0.55378739656269893</v>
      </c>
      <c r="H148" s="13">
        <v>0.4536290322580645</v>
      </c>
      <c r="I148" s="13">
        <v>0.40712019739161087</v>
      </c>
      <c r="J148" s="13">
        <v>0.4208407871198569</v>
      </c>
      <c r="K148" s="13">
        <v>0.37436991081814658</v>
      </c>
      <c r="L148" s="13">
        <v>0.38543652306519255</v>
      </c>
      <c r="M148" s="13">
        <v>0.35733512786002691</v>
      </c>
      <c r="N148" s="76" t="s">
        <v>66</v>
      </c>
      <c r="O148" s="76">
        <f t="shared" ref="O148:O150" si="59">100*(M148-I148)</f>
        <v>-4.9785069531583961</v>
      </c>
      <c r="P148" s="51">
        <f t="shared" ref="P148:P150" si="60">100*(M148-L148)</f>
        <v>-2.8101395205165636</v>
      </c>
      <c r="Q148" s="120"/>
      <c r="R148" s="121"/>
      <c r="S148" s="77"/>
    </row>
    <row r="149" spans="1:19" x14ac:dyDescent="0.25">
      <c r="A149" s="92" t="s">
        <v>70</v>
      </c>
      <c r="B149" s="33" t="s">
        <v>66</v>
      </c>
      <c r="C149" s="33" t="s">
        <v>66</v>
      </c>
      <c r="D149" s="33" t="s">
        <v>66</v>
      </c>
      <c r="E149" s="33" t="s">
        <v>66</v>
      </c>
      <c r="F149" s="33" t="s">
        <v>66</v>
      </c>
      <c r="G149" s="13">
        <v>0.12094207511139402</v>
      </c>
      <c r="H149" s="13">
        <v>0.13776881720430106</v>
      </c>
      <c r="I149" s="13">
        <v>0.14592879802608388</v>
      </c>
      <c r="J149" s="13">
        <v>0.15988372093023256</v>
      </c>
      <c r="K149" s="13">
        <v>0.13551764249709189</v>
      </c>
      <c r="L149" s="13">
        <v>0.14430041936713686</v>
      </c>
      <c r="M149" s="13">
        <v>0.1693135935397039</v>
      </c>
      <c r="N149" s="76" t="s">
        <v>66</v>
      </c>
      <c r="O149" s="76">
        <f t="shared" si="59"/>
        <v>2.3384795513620023</v>
      </c>
      <c r="P149" s="51">
        <f t="shared" si="60"/>
        <v>2.5013174172567041</v>
      </c>
      <c r="Q149" s="120"/>
      <c r="R149" s="121"/>
      <c r="S149" s="77"/>
    </row>
    <row r="150" spans="1:19" x14ac:dyDescent="0.25">
      <c r="A150" s="92" t="s">
        <v>71</v>
      </c>
      <c r="B150" s="33" t="s">
        <v>66</v>
      </c>
      <c r="C150" s="33" t="s">
        <v>66</v>
      </c>
      <c r="D150" s="33" t="s">
        <v>66</v>
      </c>
      <c r="E150" s="33" t="s">
        <v>66</v>
      </c>
      <c r="F150" s="33" t="s">
        <v>66</v>
      </c>
      <c r="G150" s="13">
        <v>0.32527052832590708</v>
      </c>
      <c r="H150" s="13">
        <v>0.40860215053763443</v>
      </c>
      <c r="I150" s="13">
        <v>0.44695100458230524</v>
      </c>
      <c r="J150" s="13">
        <v>0.41927549194991054</v>
      </c>
      <c r="K150" s="13">
        <v>0.49011244668476156</v>
      </c>
      <c r="L150" s="13">
        <v>0.47026305756767062</v>
      </c>
      <c r="M150" s="13">
        <v>0.47335127860026921</v>
      </c>
      <c r="N150" s="76" t="s">
        <v>66</v>
      </c>
      <c r="O150" s="76">
        <f t="shared" si="59"/>
        <v>2.6400274017963965</v>
      </c>
      <c r="P150" s="51">
        <f t="shared" si="60"/>
        <v>0.30882210325985926</v>
      </c>
      <c r="Q150" s="120"/>
      <c r="R150" s="121"/>
      <c r="S150" s="77"/>
    </row>
    <row r="151" spans="1:19" x14ac:dyDescent="0.25">
      <c r="A151" s="70" t="s">
        <v>0</v>
      </c>
      <c r="B151" s="33" t="s">
        <v>66</v>
      </c>
      <c r="C151" s="33" t="s">
        <v>66</v>
      </c>
      <c r="D151" s="33" t="s">
        <v>66</v>
      </c>
      <c r="E151" s="33" t="s">
        <v>66</v>
      </c>
      <c r="F151" s="33" t="s">
        <v>66</v>
      </c>
      <c r="G151" s="14">
        <v>1</v>
      </c>
      <c r="H151" s="14">
        <v>1</v>
      </c>
      <c r="I151" s="14">
        <v>1</v>
      </c>
      <c r="J151" s="14">
        <v>1</v>
      </c>
      <c r="K151" s="14">
        <v>1</v>
      </c>
      <c r="L151" s="14">
        <v>1</v>
      </c>
      <c r="M151" s="14">
        <v>1</v>
      </c>
      <c r="N151" s="50"/>
      <c r="O151" s="50"/>
      <c r="P151" s="50"/>
      <c r="Q151" s="4"/>
    </row>
    <row r="152" spans="1:19" x14ac:dyDescent="0.25">
      <c r="A152" s="165"/>
      <c r="B152" s="72"/>
      <c r="C152" s="72"/>
      <c r="D152" s="72"/>
      <c r="E152" s="72"/>
      <c r="F152" s="72"/>
      <c r="G152" s="166"/>
      <c r="H152" s="166"/>
      <c r="I152" s="166"/>
      <c r="J152" s="166"/>
      <c r="K152" s="166"/>
      <c r="L152" s="166"/>
      <c r="M152" s="166"/>
      <c r="N152" s="167"/>
      <c r="O152" s="167"/>
      <c r="P152" s="167"/>
      <c r="Q152" s="4"/>
    </row>
    <row r="153" spans="1:19" ht="15.75" x14ac:dyDescent="0.25">
      <c r="A153" s="12" t="s">
        <v>260</v>
      </c>
      <c r="B153" s="1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5"/>
      <c r="O153" s="5"/>
      <c r="P153" s="5"/>
      <c r="Q153" s="4"/>
    </row>
    <row r="154" spans="1:19" ht="25.5" x14ac:dyDescent="0.25">
      <c r="A154" s="109" t="s">
        <v>8</v>
      </c>
      <c r="B154" s="1">
        <v>2013</v>
      </c>
      <c r="C154" s="1">
        <v>2014</v>
      </c>
      <c r="D154" s="1">
        <v>2015</v>
      </c>
      <c r="E154" s="1">
        <v>2016</v>
      </c>
      <c r="F154" s="1">
        <v>2017</v>
      </c>
      <c r="G154" s="1">
        <v>2018</v>
      </c>
      <c r="H154" s="1">
        <v>2019</v>
      </c>
      <c r="I154" s="1">
        <v>2020</v>
      </c>
      <c r="J154" s="1">
        <v>2021</v>
      </c>
      <c r="K154" s="1">
        <v>2022</v>
      </c>
      <c r="L154" s="1">
        <v>2023</v>
      </c>
      <c r="M154" s="1">
        <v>2024</v>
      </c>
      <c r="N154" s="18" t="s">
        <v>139</v>
      </c>
      <c r="O154" s="18" t="s">
        <v>130</v>
      </c>
      <c r="P154" s="18" t="s">
        <v>138</v>
      </c>
      <c r="Q154" s="4"/>
    </row>
    <row r="155" spans="1:19" x14ac:dyDescent="0.25">
      <c r="A155" s="92" t="s">
        <v>65</v>
      </c>
      <c r="B155" s="13">
        <v>0.46857013881051801</v>
      </c>
      <c r="C155" s="13">
        <v>0.47142936782249972</v>
      </c>
      <c r="D155" s="13">
        <v>0.46087433191722627</v>
      </c>
      <c r="E155" s="13">
        <v>0.45126286248830683</v>
      </c>
      <c r="F155" s="13">
        <v>0.43511351239025403</v>
      </c>
      <c r="G155" s="13">
        <v>0.42272345408721773</v>
      </c>
      <c r="H155" s="13">
        <v>0.41965026912674397</v>
      </c>
      <c r="I155" s="13">
        <v>0.37473580192693035</v>
      </c>
      <c r="J155" s="13">
        <v>0.37625811573247142</v>
      </c>
      <c r="K155" s="13">
        <v>0.33660414855297477</v>
      </c>
      <c r="L155" s="13">
        <v>0.34384328818493576</v>
      </c>
      <c r="M155" s="13">
        <v>0.32312514511260737</v>
      </c>
      <c r="N155" s="76">
        <f t="shared" ref="N155:N157" si="61">100*(M155-B155)</f>
        <v>-14.544499369791064</v>
      </c>
      <c r="O155" s="76">
        <f t="shared" ref="O155:O157" si="62">100*(M155-I155)</f>
        <v>-5.1610656814322979</v>
      </c>
      <c r="P155" s="51">
        <f t="shared" ref="P155:P157" si="63">100*(M155-L155)</f>
        <v>-2.071814307232839</v>
      </c>
      <c r="Q155" s="4"/>
    </row>
    <row r="156" spans="1:19" x14ac:dyDescent="0.25">
      <c r="A156" s="92" t="s">
        <v>70</v>
      </c>
      <c r="B156" s="13">
        <v>0.13751269608396344</v>
      </c>
      <c r="C156" s="13">
        <v>0.12841453896755492</v>
      </c>
      <c r="D156" s="13">
        <v>0.11919967109771139</v>
      </c>
      <c r="E156" s="13">
        <v>0.13221969798209274</v>
      </c>
      <c r="F156" s="13">
        <v>0.13837082445841342</v>
      </c>
      <c r="G156" s="13">
        <v>0.14210432524630229</v>
      </c>
      <c r="H156" s="13">
        <v>0.14846155906060038</v>
      </c>
      <c r="I156" s="13">
        <v>0.15720128462024099</v>
      </c>
      <c r="J156" s="13">
        <v>0.15902582858438943</v>
      </c>
      <c r="K156" s="13">
        <v>0.15175754564650354</v>
      </c>
      <c r="L156" s="13">
        <v>0.15663780129770805</v>
      </c>
      <c r="M156" s="13">
        <v>0.16294404457859299</v>
      </c>
      <c r="N156" s="76">
        <f t="shared" si="61"/>
        <v>2.5431348494629553</v>
      </c>
      <c r="O156" s="76">
        <f t="shared" si="62"/>
        <v>0.5742759958351995</v>
      </c>
      <c r="P156" s="51">
        <f t="shared" si="63"/>
        <v>0.63062432808849433</v>
      </c>
      <c r="Q156" s="4"/>
    </row>
    <row r="157" spans="1:19" x14ac:dyDescent="0.25">
      <c r="A157" s="92" t="s">
        <v>71</v>
      </c>
      <c r="B157" s="13">
        <v>0.39391716510551855</v>
      </c>
      <c r="C157" s="13">
        <v>0.40015609320994538</v>
      </c>
      <c r="D157" s="13">
        <v>0.41992599698506233</v>
      </c>
      <c r="E157" s="13">
        <v>0.41651743952960041</v>
      </c>
      <c r="F157" s="13">
        <v>0.42651566315133249</v>
      </c>
      <c r="G157" s="13">
        <v>0.43517222066647998</v>
      </c>
      <c r="H157" s="13">
        <v>0.43188817181265565</v>
      </c>
      <c r="I157" s="13">
        <v>0.46806291345282863</v>
      </c>
      <c r="J157" s="13">
        <v>0.46471605568313912</v>
      </c>
      <c r="K157" s="13">
        <v>0.51163830580052172</v>
      </c>
      <c r="L157" s="13">
        <v>0.49951891051735625</v>
      </c>
      <c r="M157" s="13">
        <v>0.51393081030879961</v>
      </c>
      <c r="N157" s="76">
        <f t="shared" si="61"/>
        <v>12.001364520328107</v>
      </c>
      <c r="O157" s="76">
        <f t="shared" si="62"/>
        <v>4.5867896855970978</v>
      </c>
      <c r="P157" s="51">
        <f t="shared" si="63"/>
        <v>1.4411899791443361</v>
      </c>
      <c r="Q157" s="4"/>
    </row>
    <row r="158" spans="1:19" x14ac:dyDescent="0.25">
      <c r="A158" s="70" t="s">
        <v>0</v>
      </c>
      <c r="B158" s="14">
        <v>1</v>
      </c>
      <c r="C158" s="14">
        <v>1</v>
      </c>
      <c r="D158" s="14">
        <v>1</v>
      </c>
      <c r="E158" s="14">
        <v>1</v>
      </c>
      <c r="F158" s="14">
        <v>1</v>
      </c>
      <c r="G158" s="14">
        <v>1</v>
      </c>
      <c r="H158" s="14">
        <v>1</v>
      </c>
      <c r="I158" s="14">
        <v>1</v>
      </c>
      <c r="J158" s="14">
        <v>1</v>
      </c>
      <c r="K158" s="14">
        <v>1</v>
      </c>
      <c r="L158" s="14">
        <v>1</v>
      </c>
      <c r="M158" s="14">
        <v>1</v>
      </c>
      <c r="N158" s="50"/>
      <c r="O158" s="50"/>
      <c r="P158" s="50"/>
      <c r="Q158" s="4"/>
    </row>
    <row r="159" spans="1:19" x14ac:dyDescent="0.25">
      <c r="A159" s="93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7"/>
      <c r="O159" s="7"/>
      <c r="P159" s="7"/>
      <c r="Q159" s="4"/>
    </row>
    <row r="160" spans="1:19" x14ac:dyDescent="0.25">
      <c r="A160" s="93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7"/>
      <c r="O160" s="7"/>
      <c r="P160" s="7"/>
      <c r="Q160" s="4"/>
    </row>
    <row r="161" spans="1:17" x14ac:dyDescent="0.25">
      <c r="A161" s="29" t="s">
        <v>27</v>
      </c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7"/>
      <c r="O161" s="7"/>
      <c r="P161" s="7"/>
      <c r="Q161" s="4"/>
    </row>
    <row r="162" spans="1:17" x14ac:dyDescent="0.25">
      <c r="A162" s="91" t="s">
        <v>25</v>
      </c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7"/>
      <c r="O162" s="7"/>
      <c r="P162" s="7"/>
      <c r="Q162" s="4"/>
    </row>
    <row r="163" spans="1:17" x14ac:dyDescent="0.25">
      <c r="A163" s="93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7"/>
      <c r="O163" s="7"/>
      <c r="P163" s="7"/>
      <c r="Q163" s="4"/>
    </row>
    <row r="164" spans="1:17" x14ac:dyDescent="0.25">
      <c r="A164" s="93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7"/>
      <c r="O164" s="7"/>
      <c r="P164" s="7"/>
      <c r="Q164" s="4"/>
    </row>
    <row r="165" spans="1:17" x14ac:dyDescent="0.25">
      <c r="A165" s="93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7"/>
      <c r="O165" s="7"/>
      <c r="P165" s="7"/>
      <c r="Q165" s="4"/>
    </row>
    <row r="166" spans="1:17" x14ac:dyDescent="0.25">
      <c r="A166" s="93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7"/>
      <c r="O166" s="7"/>
      <c r="P166" s="7"/>
      <c r="Q166" s="4"/>
    </row>
    <row r="167" spans="1:17" x14ac:dyDescent="0.25">
      <c r="A167" s="93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7"/>
      <c r="O167" s="7"/>
      <c r="P167" s="7"/>
      <c r="Q167" s="4"/>
    </row>
    <row r="168" spans="1:17" x14ac:dyDescent="0.25">
      <c r="A168" s="93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7"/>
      <c r="O168" s="7"/>
      <c r="P168" s="7"/>
      <c r="Q168" s="4"/>
    </row>
    <row r="169" spans="1:17" x14ac:dyDescent="0.25">
      <c r="A169" s="93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7"/>
      <c r="O169" s="7"/>
      <c r="P169" s="7"/>
      <c r="Q169" s="4"/>
    </row>
    <row r="170" spans="1:17" x14ac:dyDescent="0.25">
      <c r="A170" s="93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7"/>
      <c r="O170" s="7"/>
      <c r="P170" s="7"/>
      <c r="Q170" s="4"/>
    </row>
    <row r="171" spans="1:17" x14ac:dyDescent="0.25">
      <c r="A171" s="93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7"/>
      <c r="O171" s="7"/>
      <c r="P171" s="7"/>
      <c r="Q171" s="4"/>
    </row>
    <row r="172" spans="1:17" x14ac:dyDescent="0.25">
      <c r="A172" s="93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7"/>
      <c r="O172" s="7"/>
      <c r="P172" s="7"/>
      <c r="Q172" s="4"/>
    </row>
    <row r="173" spans="1:17" x14ac:dyDescent="0.25">
      <c r="A173" s="93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7"/>
      <c r="O173" s="7"/>
      <c r="P173" s="7"/>
      <c r="Q173" s="4"/>
    </row>
    <row r="174" spans="1:17" x14ac:dyDescent="0.25">
      <c r="A174" s="93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7"/>
      <c r="O174" s="7"/>
      <c r="P174" s="7"/>
      <c r="Q174" s="4"/>
    </row>
    <row r="175" spans="1:17" x14ac:dyDescent="0.25">
      <c r="A175" s="93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7"/>
      <c r="O175" s="7"/>
      <c r="P175" s="7"/>
      <c r="Q175" s="4"/>
    </row>
    <row r="176" spans="1:17" x14ac:dyDescent="0.25">
      <c r="A176" s="93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7"/>
      <c r="O176" s="7"/>
      <c r="P176" s="7"/>
      <c r="Q176" s="4"/>
    </row>
    <row r="177" spans="1:17" x14ac:dyDescent="0.25">
      <c r="A177" s="93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7"/>
      <c r="O177" s="7"/>
      <c r="P177" s="7"/>
      <c r="Q177" s="4"/>
    </row>
    <row r="178" spans="1:17" x14ac:dyDescent="0.25">
      <c r="A178" s="93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7"/>
      <c r="O178" s="7"/>
      <c r="P178" s="7"/>
      <c r="Q178" s="4"/>
    </row>
    <row r="179" spans="1:17" x14ac:dyDescent="0.25">
      <c r="A179" s="93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7"/>
      <c r="O179" s="7"/>
      <c r="P179" s="7"/>
      <c r="Q179" s="4"/>
    </row>
    <row r="180" spans="1:17" x14ac:dyDescent="0.25">
      <c r="A180" s="93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7"/>
      <c r="O180" s="7"/>
      <c r="P180" s="7"/>
      <c r="Q180" s="4"/>
    </row>
    <row r="181" spans="1:17" x14ac:dyDescent="0.25">
      <c r="A181" s="93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7"/>
      <c r="O181" s="7"/>
      <c r="P181" s="7"/>
      <c r="Q181" s="4"/>
    </row>
    <row r="182" spans="1:17" x14ac:dyDescent="0.25">
      <c r="A182" s="93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7"/>
      <c r="O182" s="7"/>
      <c r="P182" s="7"/>
      <c r="Q182" s="4"/>
    </row>
    <row r="183" spans="1:17" x14ac:dyDescent="0.25">
      <c r="A183" s="93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7"/>
      <c r="O183" s="7"/>
      <c r="P183" s="7"/>
      <c r="Q183" s="4"/>
    </row>
    <row r="184" spans="1:17" x14ac:dyDescent="0.25">
      <c r="A184" s="93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7"/>
      <c r="O184" s="7"/>
      <c r="P184" s="7"/>
      <c r="Q184" s="4"/>
    </row>
    <row r="185" spans="1:17" x14ac:dyDescent="0.25">
      <c r="A185" s="93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7"/>
      <c r="O185" s="7"/>
      <c r="P185" s="7"/>
      <c r="Q185" s="4"/>
    </row>
    <row r="186" spans="1:17" x14ac:dyDescent="0.25">
      <c r="A186" s="93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7"/>
      <c r="O186" s="7"/>
      <c r="P186" s="7"/>
      <c r="Q186" s="4"/>
    </row>
    <row r="187" spans="1:17" x14ac:dyDescent="0.25">
      <c r="A187" s="93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7"/>
      <c r="O187" s="7"/>
      <c r="P187" s="7"/>
      <c r="Q187" s="4"/>
    </row>
    <row r="188" spans="1:17" x14ac:dyDescent="0.25">
      <c r="A188" s="93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7"/>
      <c r="O188" s="7"/>
      <c r="P188" s="7"/>
      <c r="Q188" s="4"/>
    </row>
    <row r="189" spans="1:17" x14ac:dyDescent="0.25">
      <c r="A189" s="93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7"/>
      <c r="O189" s="7"/>
      <c r="P189" s="7"/>
      <c r="Q189" s="4"/>
    </row>
    <row r="190" spans="1:17" x14ac:dyDescent="0.25">
      <c r="A190" s="93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7"/>
      <c r="O190" s="7"/>
      <c r="P190" s="7"/>
      <c r="Q190" s="4"/>
    </row>
    <row r="191" spans="1:17" x14ac:dyDescent="0.25">
      <c r="A191" s="93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7"/>
      <c r="O191" s="7"/>
      <c r="P191" s="7"/>
      <c r="Q191" s="4"/>
    </row>
    <row r="192" spans="1:17" x14ac:dyDescent="0.25">
      <c r="A192" s="93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7"/>
      <c r="O192" s="7"/>
      <c r="P192" s="7"/>
      <c r="Q192" s="4"/>
    </row>
    <row r="193" spans="1:17" x14ac:dyDescent="0.25">
      <c r="A193" s="93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7"/>
      <c r="O193" s="7"/>
      <c r="P193" s="7"/>
      <c r="Q193" s="4"/>
    </row>
    <row r="194" spans="1:17" x14ac:dyDescent="0.25">
      <c r="A194" s="93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7"/>
      <c r="O194" s="7"/>
      <c r="P194" s="7"/>
      <c r="Q194" s="4"/>
    </row>
    <row r="195" spans="1:17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5"/>
      <c r="O195" s="5"/>
      <c r="P195" s="5"/>
      <c r="Q195" s="4"/>
    </row>
    <row r="196" spans="1:17" x14ac:dyDescent="0.25">
      <c r="A196" s="93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7"/>
      <c r="O196" s="7"/>
      <c r="P196" s="7"/>
      <c r="Q196" s="4"/>
    </row>
    <row r="197" spans="1:17" x14ac:dyDescent="0.25">
      <c r="A197" s="93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7"/>
      <c r="O197" s="7"/>
      <c r="P197" s="7"/>
      <c r="Q197" s="4"/>
    </row>
    <row r="198" spans="1:17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5"/>
      <c r="O198" s="5"/>
      <c r="P198" s="5"/>
      <c r="Q198" s="4"/>
    </row>
    <row r="199" spans="1:17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5"/>
      <c r="O199" s="5"/>
      <c r="P199" s="5"/>
      <c r="Q199" s="4"/>
    </row>
    <row r="200" spans="1:17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5"/>
      <c r="O200" s="5"/>
      <c r="P200" s="5"/>
      <c r="Q200" s="4"/>
    </row>
    <row r="201" spans="1:17" x14ac:dyDescent="0.25">
      <c r="A201" s="93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7"/>
      <c r="O201" s="7"/>
      <c r="P201" s="7"/>
      <c r="Q201" s="4"/>
    </row>
    <row r="202" spans="1:17" x14ac:dyDescent="0.25">
      <c r="A202" s="93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7"/>
      <c r="O202" s="7"/>
      <c r="P202" s="7"/>
      <c r="Q202" s="4"/>
    </row>
    <row r="203" spans="1:17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5"/>
      <c r="O203" s="5"/>
      <c r="P203" s="5"/>
      <c r="Q203" s="4"/>
    </row>
    <row r="204" spans="1:17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5"/>
      <c r="O204" s="5"/>
      <c r="P204" s="5"/>
      <c r="Q204" s="4"/>
    </row>
    <row r="205" spans="1:17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5"/>
      <c r="O205" s="5"/>
      <c r="P205" s="5"/>
      <c r="Q205" s="4"/>
    </row>
    <row r="206" spans="1:17" x14ac:dyDescent="0.25">
      <c r="A206" s="93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7"/>
      <c r="O206" s="7"/>
      <c r="P206" s="7"/>
      <c r="Q206" s="4"/>
    </row>
    <row r="207" spans="1:17" x14ac:dyDescent="0.25">
      <c r="A207" s="93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7"/>
      <c r="O207" s="7"/>
      <c r="P207" s="7"/>
      <c r="Q207" s="4"/>
    </row>
    <row r="208" spans="1:17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5"/>
      <c r="O208" s="5"/>
      <c r="P208" s="5"/>
      <c r="Q208" s="4"/>
    </row>
    <row r="209" spans="1:17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5"/>
      <c r="O209" s="5"/>
      <c r="P209" s="5"/>
      <c r="Q209" s="4"/>
    </row>
    <row r="210" spans="1:17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5"/>
      <c r="O210" s="5"/>
      <c r="P210" s="5"/>
      <c r="Q210" s="4"/>
    </row>
    <row r="211" spans="1:17" x14ac:dyDescent="0.25">
      <c r="A211" s="93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7"/>
      <c r="O211" s="7"/>
      <c r="P211" s="7"/>
      <c r="Q211" s="4"/>
    </row>
    <row r="212" spans="1:17" x14ac:dyDescent="0.25">
      <c r="A212" s="93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7"/>
      <c r="O212" s="7"/>
      <c r="P212" s="7"/>
      <c r="Q212" s="4"/>
    </row>
    <row r="213" spans="1:17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5"/>
      <c r="O213" s="5"/>
      <c r="P213" s="5"/>
      <c r="Q213" s="4"/>
    </row>
    <row r="214" spans="1:17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5"/>
      <c r="O214" s="5"/>
      <c r="P214" s="5"/>
      <c r="Q214" s="4"/>
    </row>
    <row r="215" spans="1:17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5"/>
      <c r="O215" s="5"/>
      <c r="P215" s="5"/>
      <c r="Q215" s="4"/>
    </row>
    <row r="216" spans="1:17" x14ac:dyDescent="0.25">
      <c r="A216" s="93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7"/>
      <c r="O216" s="7"/>
      <c r="P216" s="7"/>
      <c r="Q216" s="4"/>
    </row>
    <row r="217" spans="1:17" x14ac:dyDescent="0.25">
      <c r="A217" s="93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7"/>
      <c r="O217" s="7"/>
      <c r="P217" s="7"/>
      <c r="Q217" s="4"/>
    </row>
    <row r="218" spans="1:17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5"/>
      <c r="O218" s="5"/>
      <c r="P218" s="5"/>
      <c r="Q218" s="4"/>
    </row>
    <row r="219" spans="1:17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5"/>
      <c r="O219" s="5"/>
      <c r="P219" s="5"/>
      <c r="Q219" s="4"/>
    </row>
    <row r="220" spans="1:17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5"/>
      <c r="O220" s="5"/>
      <c r="P220" s="5"/>
      <c r="Q220" s="4"/>
    </row>
    <row r="221" spans="1:17" x14ac:dyDescent="0.25">
      <c r="A221" s="93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7"/>
      <c r="O221" s="7"/>
      <c r="P221" s="7"/>
      <c r="Q221" s="4"/>
    </row>
    <row r="222" spans="1:17" x14ac:dyDescent="0.25">
      <c r="A222" s="93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7"/>
      <c r="O222" s="7"/>
      <c r="P222" s="7"/>
      <c r="Q222" s="4"/>
    </row>
    <row r="223" spans="1:17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5"/>
      <c r="O223" s="5"/>
      <c r="P223" s="5"/>
      <c r="Q223" s="4"/>
    </row>
    <row r="224" spans="1:17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5"/>
      <c r="O224" s="5"/>
      <c r="P224" s="5"/>
      <c r="Q224" s="4"/>
    </row>
    <row r="225" spans="1:17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5"/>
      <c r="O225" s="5"/>
      <c r="P225" s="5"/>
      <c r="Q225" s="4"/>
    </row>
    <row r="226" spans="1:17" x14ac:dyDescent="0.25">
      <c r="A226" s="93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7"/>
      <c r="O226" s="7"/>
      <c r="P226" s="7"/>
      <c r="Q226" s="4"/>
    </row>
    <row r="227" spans="1:17" x14ac:dyDescent="0.25">
      <c r="A227" s="93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7"/>
      <c r="O227" s="7"/>
      <c r="P227" s="7"/>
      <c r="Q227" s="4"/>
    </row>
    <row r="228" spans="1:17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5"/>
      <c r="O228" s="5"/>
      <c r="P228" s="5"/>
      <c r="Q228" s="4"/>
    </row>
    <row r="229" spans="1:17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5"/>
      <c r="O229" s="5"/>
      <c r="P229" s="5"/>
      <c r="Q229" s="4"/>
    </row>
    <row r="230" spans="1:17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5"/>
      <c r="O230" s="5"/>
      <c r="P230" s="5"/>
      <c r="Q230" s="4"/>
    </row>
    <row r="231" spans="1:17" x14ac:dyDescent="0.25">
      <c r="A231" s="93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7"/>
      <c r="O231" s="7"/>
      <c r="P231" s="7"/>
      <c r="Q231" s="4"/>
    </row>
    <row r="232" spans="1:17" x14ac:dyDescent="0.25">
      <c r="A232" s="93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7"/>
      <c r="O232" s="7"/>
      <c r="P232" s="7"/>
      <c r="Q232" s="4"/>
    </row>
    <row r="233" spans="1:17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5"/>
      <c r="O233" s="5"/>
      <c r="P233" s="5"/>
      <c r="Q233" s="4"/>
    </row>
    <row r="234" spans="1:17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5"/>
      <c r="O234" s="5"/>
      <c r="P234" s="5"/>
      <c r="Q234" s="4"/>
    </row>
    <row r="235" spans="1:17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5"/>
      <c r="O235" s="5"/>
      <c r="P235" s="5"/>
      <c r="Q235" s="4"/>
    </row>
    <row r="236" spans="1:17" x14ac:dyDescent="0.25">
      <c r="A236" s="93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7"/>
      <c r="O236" s="7"/>
      <c r="P236" s="7"/>
      <c r="Q236" s="4"/>
    </row>
    <row r="237" spans="1:17" x14ac:dyDescent="0.25">
      <c r="A237" s="93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7"/>
      <c r="O237" s="7"/>
      <c r="P237" s="7"/>
      <c r="Q237" s="4"/>
    </row>
    <row r="238" spans="1:17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5"/>
      <c r="O238" s="5"/>
      <c r="P238" s="5"/>
      <c r="Q238" s="4"/>
    </row>
    <row r="239" spans="1:17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5"/>
      <c r="O239" s="5"/>
      <c r="P239" s="5"/>
      <c r="Q239" s="4"/>
    </row>
    <row r="240" spans="1:17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5"/>
      <c r="O240" s="5"/>
      <c r="P240" s="5"/>
      <c r="Q240" s="4"/>
    </row>
    <row r="241" spans="1:17" x14ac:dyDescent="0.25">
      <c r="A241" s="93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7"/>
      <c r="O241" s="7"/>
      <c r="P241" s="7"/>
      <c r="Q241" s="4"/>
    </row>
    <row r="242" spans="1:17" x14ac:dyDescent="0.25">
      <c r="A242" s="93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7"/>
      <c r="O242" s="7"/>
      <c r="P242" s="7"/>
      <c r="Q242" s="4"/>
    </row>
    <row r="243" spans="1:17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5"/>
      <c r="O243" s="5"/>
      <c r="P243" s="5"/>
      <c r="Q243" s="4"/>
    </row>
    <row r="244" spans="1:17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5"/>
      <c r="O244" s="5"/>
      <c r="P244" s="5"/>
      <c r="Q244" s="4"/>
    </row>
    <row r="245" spans="1:17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5"/>
      <c r="O245" s="5"/>
      <c r="P245" s="5"/>
      <c r="Q245" s="4"/>
    </row>
    <row r="246" spans="1:17" x14ac:dyDescent="0.25">
      <c r="A246" s="93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7"/>
      <c r="O246" s="7"/>
      <c r="P246" s="7"/>
      <c r="Q246" s="4"/>
    </row>
    <row r="247" spans="1:17" x14ac:dyDescent="0.25">
      <c r="A247" s="93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7"/>
      <c r="O247" s="7"/>
      <c r="P247" s="7"/>
      <c r="Q247" s="4"/>
    </row>
    <row r="248" spans="1:17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5"/>
      <c r="O248" s="5"/>
      <c r="P248" s="5"/>
      <c r="Q248" s="4"/>
    </row>
    <row r="249" spans="1:17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5"/>
      <c r="O249" s="5"/>
      <c r="P249" s="5"/>
      <c r="Q249" s="4"/>
    </row>
    <row r="250" spans="1:17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5"/>
      <c r="O250" s="5"/>
      <c r="P250" s="5"/>
      <c r="Q250" s="4"/>
    </row>
    <row r="251" spans="1:17" x14ac:dyDescent="0.25">
      <c r="A251" s="93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7"/>
      <c r="O251" s="7"/>
      <c r="P251" s="7"/>
      <c r="Q251" s="4"/>
    </row>
    <row r="252" spans="1:17" x14ac:dyDescent="0.25">
      <c r="A252" s="93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7"/>
      <c r="O252" s="7"/>
      <c r="P252" s="7"/>
      <c r="Q252" s="4"/>
    </row>
    <row r="253" spans="1:17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5"/>
      <c r="O253" s="5"/>
      <c r="P253" s="5"/>
      <c r="Q253" s="4"/>
    </row>
    <row r="254" spans="1:17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5"/>
      <c r="O254" s="5"/>
      <c r="P254" s="5"/>
      <c r="Q254" s="4"/>
    </row>
    <row r="255" spans="1:17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5"/>
      <c r="O255" s="5"/>
      <c r="P255" s="5"/>
      <c r="Q255" s="4"/>
    </row>
    <row r="256" spans="1:17" x14ac:dyDescent="0.25">
      <c r="A256" s="93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7"/>
      <c r="O256" s="7"/>
      <c r="P256" s="7"/>
      <c r="Q256" s="4"/>
    </row>
    <row r="257" spans="1:17" x14ac:dyDescent="0.25">
      <c r="A257" s="93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7"/>
      <c r="O257" s="7"/>
      <c r="P257" s="7"/>
      <c r="Q257" s="4"/>
    </row>
    <row r="258" spans="1:17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5"/>
      <c r="O258" s="5"/>
      <c r="P258" s="5"/>
      <c r="Q258" s="4"/>
    </row>
    <row r="259" spans="1:17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5"/>
      <c r="O259" s="5"/>
      <c r="P259" s="5"/>
      <c r="Q259" s="4"/>
    </row>
    <row r="260" spans="1:17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5"/>
      <c r="O260" s="5"/>
      <c r="P260" s="5"/>
      <c r="Q260" s="4"/>
    </row>
    <row r="261" spans="1:17" x14ac:dyDescent="0.25">
      <c r="A261" s="93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7"/>
      <c r="O261" s="7"/>
      <c r="P261" s="7"/>
      <c r="Q261" s="4"/>
    </row>
    <row r="262" spans="1:17" x14ac:dyDescent="0.25">
      <c r="A262" s="93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7"/>
      <c r="O262" s="7"/>
      <c r="P262" s="7"/>
      <c r="Q262" s="4"/>
    </row>
    <row r="263" spans="1:17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5"/>
      <c r="O263" s="5"/>
      <c r="P263" s="5"/>
      <c r="Q263" s="4"/>
    </row>
    <row r="264" spans="1:17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5"/>
      <c r="O264" s="5"/>
      <c r="P264" s="5"/>
      <c r="Q264" s="4"/>
    </row>
    <row r="265" spans="1:17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5"/>
      <c r="O265" s="5"/>
      <c r="P265" s="5"/>
      <c r="Q265" s="4"/>
    </row>
    <row r="266" spans="1:17" x14ac:dyDescent="0.25">
      <c r="A266" s="93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7"/>
      <c r="O266" s="7"/>
      <c r="P266" s="7"/>
      <c r="Q266" s="4"/>
    </row>
    <row r="267" spans="1:17" x14ac:dyDescent="0.25">
      <c r="A267" s="93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7"/>
      <c r="O267" s="7"/>
      <c r="P267" s="7"/>
      <c r="Q267" s="4"/>
    </row>
    <row r="268" spans="1:17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15"/>
      <c r="O268" s="15"/>
      <c r="P268" s="15"/>
    </row>
    <row r="269" spans="1:17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15"/>
      <c r="O269" s="15"/>
      <c r="P269" s="15"/>
    </row>
    <row r="270" spans="1:17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15"/>
      <c r="O270" s="15"/>
      <c r="P270" s="15"/>
    </row>
    <row r="271" spans="1:17" x14ac:dyDescent="0.25">
      <c r="A271" s="94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16"/>
      <c r="O271" s="16"/>
      <c r="P271" s="16"/>
    </row>
    <row r="272" spans="1:17" x14ac:dyDescent="0.25">
      <c r="A272" s="94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16"/>
      <c r="O272" s="16"/>
      <c r="P272" s="16"/>
    </row>
    <row r="273" spans="1:16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15"/>
      <c r="O273" s="15"/>
      <c r="P273" s="15"/>
    </row>
    <row r="274" spans="1:16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15"/>
      <c r="O274" s="15"/>
      <c r="P274" s="15"/>
    </row>
    <row r="275" spans="1:16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15"/>
      <c r="O275" s="15"/>
      <c r="P275" s="15"/>
    </row>
    <row r="276" spans="1:16" x14ac:dyDescent="0.25">
      <c r="A276" s="94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16"/>
      <c r="O276" s="16"/>
      <c r="P276" s="16"/>
    </row>
    <row r="277" spans="1:16" x14ac:dyDescent="0.25">
      <c r="A277" s="94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16"/>
      <c r="O277" s="16"/>
      <c r="P277" s="16"/>
    </row>
    <row r="278" spans="1:16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15"/>
      <c r="O278" s="15"/>
      <c r="P278" s="15"/>
    </row>
    <row r="279" spans="1:16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15"/>
      <c r="O279" s="15"/>
      <c r="P279" s="15"/>
    </row>
    <row r="280" spans="1:16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15"/>
      <c r="O280" s="15"/>
      <c r="P280" s="15"/>
    </row>
    <row r="281" spans="1:16" x14ac:dyDescent="0.25">
      <c r="A281" s="94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16"/>
      <c r="O281" s="16"/>
      <c r="P281" s="16"/>
    </row>
    <row r="282" spans="1:16" x14ac:dyDescent="0.25">
      <c r="A282" s="94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16"/>
      <c r="O282" s="16"/>
      <c r="P282" s="16"/>
    </row>
    <row r="283" spans="1:16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15"/>
      <c r="O283" s="15"/>
      <c r="P283" s="15"/>
    </row>
    <row r="284" spans="1:16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15"/>
      <c r="O284" s="15"/>
      <c r="P284" s="15"/>
    </row>
    <row r="285" spans="1:16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15"/>
      <c r="O285" s="15"/>
      <c r="P285" s="15"/>
    </row>
    <row r="286" spans="1:16" x14ac:dyDescent="0.25">
      <c r="A286" s="94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16"/>
      <c r="O286" s="16"/>
      <c r="P286" s="16"/>
    </row>
    <row r="287" spans="1:16" x14ac:dyDescent="0.25">
      <c r="A287" s="94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16"/>
      <c r="O287" s="16"/>
      <c r="P287" s="16"/>
    </row>
    <row r="288" spans="1:16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15"/>
      <c r="O288" s="15"/>
      <c r="P288" s="15"/>
    </row>
    <row r="289" spans="1:16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15"/>
      <c r="O289" s="15"/>
      <c r="P289" s="15"/>
    </row>
    <row r="290" spans="1:16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15"/>
      <c r="O290" s="15"/>
      <c r="P290" s="15"/>
    </row>
    <row r="291" spans="1:16" x14ac:dyDescent="0.25">
      <c r="A291" s="94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16"/>
      <c r="O291" s="16"/>
      <c r="P291" s="16"/>
    </row>
    <row r="292" spans="1:16" x14ac:dyDescent="0.25">
      <c r="A292" s="94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16"/>
      <c r="O292" s="16"/>
      <c r="P292" s="16"/>
    </row>
    <row r="293" spans="1:16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15"/>
      <c r="O293" s="15"/>
      <c r="P293" s="15"/>
    </row>
    <row r="294" spans="1:16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15"/>
      <c r="O294" s="15"/>
      <c r="P294" s="15"/>
    </row>
    <row r="295" spans="1:16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15"/>
      <c r="O295" s="15"/>
      <c r="P295" s="15"/>
    </row>
    <row r="296" spans="1:16" x14ac:dyDescent="0.25">
      <c r="A296" s="94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16"/>
      <c r="O296" s="16"/>
      <c r="P296" s="16"/>
    </row>
    <row r="297" spans="1:16" x14ac:dyDescent="0.25">
      <c r="A297" s="94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16"/>
      <c r="O297" s="16"/>
      <c r="P297" s="16"/>
    </row>
    <row r="298" spans="1:16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15"/>
      <c r="O298" s="15"/>
      <c r="P298" s="15"/>
    </row>
    <row r="299" spans="1:16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15"/>
      <c r="O299" s="15"/>
      <c r="P299" s="15"/>
    </row>
    <row r="300" spans="1:16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15"/>
      <c r="O300" s="15"/>
      <c r="P300" s="15"/>
    </row>
    <row r="301" spans="1:16" x14ac:dyDescent="0.25">
      <c r="A301" s="94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16"/>
      <c r="O301" s="16"/>
      <c r="P301" s="16"/>
    </row>
    <row r="302" spans="1:16" x14ac:dyDescent="0.25">
      <c r="A302" s="94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16"/>
      <c r="O302" s="16"/>
      <c r="P302" s="16"/>
    </row>
    <row r="303" spans="1:16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15"/>
      <c r="O303" s="15"/>
      <c r="P303" s="15"/>
    </row>
    <row r="304" spans="1:16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15"/>
      <c r="O304" s="15"/>
      <c r="P304" s="15"/>
    </row>
    <row r="305" spans="1:16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15"/>
      <c r="O305" s="15"/>
      <c r="P305" s="15"/>
    </row>
    <row r="306" spans="1:16" x14ac:dyDescent="0.25">
      <c r="A306" s="94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16"/>
      <c r="O306" s="16"/>
      <c r="P306" s="16"/>
    </row>
    <row r="307" spans="1:16" x14ac:dyDescent="0.25">
      <c r="A307" s="94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16"/>
      <c r="O307" s="16"/>
      <c r="P307" s="16"/>
    </row>
    <row r="308" spans="1:16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15"/>
      <c r="O308" s="15"/>
      <c r="P308" s="15"/>
    </row>
    <row r="309" spans="1:16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15"/>
      <c r="O309" s="15"/>
      <c r="P309" s="15"/>
    </row>
    <row r="310" spans="1:16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15"/>
      <c r="O310" s="15"/>
      <c r="P310" s="15"/>
    </row>
    <row r="311" spans="1:16" x14ac:dyDescent="0.25">
      <c r="A311" s="94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16"/>
      <c r="O311" s="16"/>
      <c r="P311" s="16"/>
    </row>
    <row r="312" spans="1:16" x14ac:dyDescent="0.25">
      <c r="A312" s="94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16"/>
      <c r="O312" s="16"/>
      <c r="P312" s="16"/>
    </row>
    <row r="313" spans="1:16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15"/>
      <c r="O313" s="15"/>
      <c r="P313" s="15"/>
    </row>
    <row r="314" spans="1:16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15"/>
      <c r="O314" s="15"/>
      <c r="P314" s="15"/>
    </row>
    <row r="315" spans="1:16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15"/>
      <c r="O315" s="15"/>
      <c r="P315" s="15"/>
    </row>
    <row r="316" spans="1:16" x14ac:dyDescent="0.25">
      <c r="A316" s="94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16"/>
      <c r="O316" s="16"/>
      <c r="P316" s="16"/>
    </row>
    <row r="317" spans="1:16" x14ac:dyDescent="0.25">
      <c r="A317" s="94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16"/>
      <c r="O317" s="16"/>
      <c r="P317" s="16"/>
    </row>
    <row r="318" spans="1:16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15"/>
      <c r="O318" s="15"/>
      <c r="P318" s="15"/>
    </row>
    <row r="319" spans="1:16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15"/>
      <c r="O319" s="15"/>
      <c r="P319" s="15"/>
    </row>
    <row r="320" spans="1:16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15"/>
      <c r="O320" s="15"/>
      <c r="P320" s="15"/>
    </row>
    <row r="321" spans="1:16" x14ac:dyDescent="0.25">
      <c r="A321" s="94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16"/>
      <c r="O321" s="16"/>
      <c r="P321" s="16"/>
    </row>
    <row r="322" spans="1:16" x14ac:dyDescent="0.25">
      <c r="A322" s="94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16"/>
      <c r="O322" s="16"/>
      <c r="P322" s="16"/>
    </row>
    <row r="323" spans="1:16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15"/>
      <c r="O323" s="15"/>
      <c r="P323" s="15"/>
    </row>
    <row r="324" spans="1:16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15"/>
      <c r="O324" s="15"/>
      <c r="P324" s="15"/>
    </row>
    <row r="325" spans="1:16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15"/>
      <c r="O325" s="15"/>
      <c r="P325" s="15"/>
    </row>
    <row r="326" spans="1:16" x14ac:dyDescent="0.25">
      <c r="A326" s="94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16"/>
      <c r="O326" s="16"/>
      <c r="P326" s="16"/>
    </row>
    <row r="327" spans="1:16" x14ac:dyDescent="0.25">
      <c r="A327" s="94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16"/>
      <c r="O327" s="16"/>
      <c r="P327" s="16"/>
    </row>
    <row r="328" spans="1:16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15"/>
      <c r="O328" s="15"/>
      <c r="P328" s="15"/>
    </row>
    <row r="329" spans="1:16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15"/>
      <c r="O329" s="15"/>
      <c r="P329" s="15"/>
    </row>
    <row r="330" spans="1:16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15"/>
      <c r="O330" s="15"/>
      <c r="P330" s="15"/>
    </row>
    <row r="331" spans="1:16" x14ac:dyDescent="0.25">
      <c r="A331" s="94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16"/>
      <c r="O331" s="16"/>
      <c r="P331" s="16"/>
    </row>
    <row r="332" spans="1:16" x14ac:dyDescent="0.25">
      <c r="A332" s="94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16"/>
      <c r="O332" s="16"/>
      <c r="P332" s="16"/>
    </row>
    <row r="333" spans="1:16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15"/>
      <c r="O333" s="15"/>
      <c r="P333" s="15"/>
    </row>
    <row r="334" spans="1:16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15"/>
      <c r="O334" s="15"/>
      <c r="P334" s="15"/>
    </row>
    <row r="335" spans="1:16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15"/>
      <c r="O335" s="15"/>
      <c r="P335" s="15"/>
    </row>
    <row r="336" spans="1:16" x14ac:dyDescent="0.25">
      <c r="A336" s="94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16"/>
      <c r="O336" s="16"/>
      <c r="P336" s="16"/>
    </row>
    <row r="337" spans="1:16" x14ac:dyDescent="0.25">
      <c r="A337" s="94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16"/>
      <c r="O337" s="16"/>
      <c r="P337" s="16"/>
    </row>
    <row r="338" spans="1:16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15"/>
      <c r="O338" s="15"/>
      <c r="P338" s="15"/>
    </row>
    <row r="339" spans="1:16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15"/>
      <c r="O339" s="15"/>
      <c r="P339" s="15"/>
    </row>
    <row r="340" spans="1:16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15"/>
      <c r="O340" s="15"/>
      <c r="P340" s="15"/>
    </row>
    <row r="341" spans="1:16" x14ac:dyDescent="0.25">
      <c r="A341" s="94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16"/>
      <c r="O341" s="16"/>
      <c r="P341" s="16"/>
    </row>
    <row r="342" spans="1:16" x14ac:dyDescent="0.25">
      <c r="A342" s="94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16"/>
      <c r="O342" s="16"/>
      <c r="P342" s="16"/>
    </row>
    <row r="343" spans="1:16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15"/>
      <c r="O343" s="15"/>
      <c r="P343" s="15"/>
    </row>
    <row r="344" spans="1:16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15"/>
      <c r="O344" s="15"/>
      <c r="P344" s="15"/>
    </row>
    <row r="345" spans="1:16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15"/>
      <c r="O345" s="15"/>
      <c r="P345" s="15"/>
    </row>
    <row r="346" spans="1:16" x14ac:dyDescent="0.25">
      <c r="A346" s="94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16"/>
      <c r="O346" s="16"/>
      <c r="P346" s="16"/>
    </row>
    <row r="347" spans="1:16" x14ac:dyDescent="0.25">
      <c r="A347" s="94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16"/>
      <c r="O347" s="16"/>
      <c r="P347" s="16"/>
    </row>
    <row r="348" spans="1:16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15"/>
      <c r="O348" s="15"/>
      <c r="P348" s="15"/>
    </row>
    <row r="349" spans="1:16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15"/>
      <c r="O349" s="15"/>
      <c r="P349" s="15"/>
    </row>
    <row r="350" spans="1:16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15"/>
      <c r="O350" s="15"/>
      <c r="P350" s="15"/>
    </row>
    <row r="351" spans="1:16" x14ac:dyDescent="0.25">
      <c r="A351" s="94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16"/>
      <c r="O351" s="16"/>
      <c r="P351" s="16"/>
    </row>
    <row r="352" spans="1:16" x14ac:dyDescent="0.25">
      <c r="A352" s="94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16"/>
      <c r="O352" s="16"/>
      <c r="P352" s="16"/>
    </row>
    <row r="353" spans="1:16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15"/>
      <c r="O353" s="15"/>
      <c r="P353" s="15"/>
    </row>
    <row r="354" spans="1:16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15"/>
      <c r="O354" s="15"/>
      <c r="P354" s="15"/>
    </row>
    <row r="355" spans="1:16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15"/>
      <c r="O355" s="15"/>
      <c r="P355" s="15"/>
    </row>
    <row r="356" spans="1:16" x14ac:dyDescent="0.25">
      <c r="A356" s="94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16"/>
      <c r="O356" s="16"/>
      <c r="P356" s="16"/>
    </row>
    <row r="357" spans="1:16" x14ac:dyDescent="0.25">
      <c r="A357" s="94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16"/>
      <c r="O357" s="16"/>
      <c r="P357" s="16"/>
    </row>
    <row r="358" spans="1:16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15"/>
      <c r="O358" s="15"/>
      <c r="P358" s="15"/>
    </row>
    <row r="359" spans="1:16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15"/>
      <c r="O359" s="15"/>
      <c r="P359" s="15"/>
    </row>
    <row r="360" spans="1:16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15"/>
      <c r="O360" s="15"/>
      <c r="P360" s="15"/>
    </row>
    <row r="361" spans="1:16" x14ac:dyDescent="0.25">
      <c r="A361" s="94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16"/>
      <c r="O361" s="16"/>
      <c r="P361" s="16"/>
    </row>
    <row r="362" spans="1:16" x14ac:dyDescent="0.25">
      <c r="A362" s="94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16"/>
      <c r="O362" s="16"/>
      <c r="P362" s="16"/>
    </row>
    <row r="363" spans="1:16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15"/>
      <c r="O363" s="15"/>
      <c r="P363" s="15"/>
    </row>
    <row r="364" spans="1:16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15"/>
      <c r="O364" s="15"/>
      <c r="P364" s="15"/>
    </row>
    <row r="365" spans="1:16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15"/>
      <c r="O365" s="15"/>
      <c r="P365" s="15"/>
    </row>
    <row r="366" spans="1:16" x14ac:dyDescent="0.25">
      <c r="A366" s="94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16"/>
      <c r="O366" s="16"/>
      <c r="P366" s="16"/>
    </row>
    <row r="367" spans="1:16" x14ac:dyDescent="0.25">
      <c r="A367" s="94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16"/>
      <c r="O367" s="16"/>
      <c r="P367" s="16"/>
    </row>
    <row r="368" spans="1:16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15"/>
      <c r="O368" s="15"/>
      <c r="P368" s="15"/>
    </row>
    <row r="369" spans="2:16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15"/>
      <c r="O369" s="15"/>
      <c r="P369" s="15"/>
    </row>
  </sheetData>
  <hyperlinks>
    <hyperlink ref="A162" location="Índice!A1" display="Volver al índice" xr:uid="{00000000-0004-0000-0300-000000000000}"/>
    <hyperlink ref="A3" location="Índice!A1" display="Volver al índice" xr:uid="{00000000-0004-0000-0300-000001000000}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EADCA-E50C-4D9E-96A4-B6FECF6F97F5}">
  <dimension ref="A1:Z697"/>
  <sheetViews>
    <sheetView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5703125" defaultRowHeight="15" x14ac:dyDescent="0.25"/>
  <cols>
    <col min="1" max="1" width="25" style="8" customWidth="1"/>
    <col min="2" max="11" width="14.7109375" style="8" customWidth="1"/>
    <col min="12" max="13" width="14.7109375" style="9" customWidth="1"/>
    <col min="14" max="15" width="11" style="8" customWidth="1"/>
    <col min="16" max="16" width="10.28515625" style="8" customWidth="1"/>
    <col min="17" max="17" width="8.7109375" style="8" customWidth="1"/>
    <col min="18" max="18" width="8.7109375" style="59" customWidth="1"/>
    <col min="19" max="24" width="6.28515625" style="59" customWidth="1"/>
    <col min="25" max="25" width="6.28515625" style="8" customWidth="1"/>
    <col min="26" max="26" width="7.7109375" style="8" customWidth="1"/>
    <col min="27" max="16384" width="11.5703125" style="8"/>
  </cols>
  <sheetData>
    <row r="1" spans="1:16" ht="18.75" x14ac:dyDescent="0.25">
      <c r="A1" s="38" t="s">
        <v>230</v>
      </c>
      <c r="B1" s="38"/>
      <c r="C1" s="38"/>
      <c r="D1" s="38"/>
      <c r="E1" s="59"/>
      <c r="F1" s="59"/>
      <c r="G1" s="59"/>
      <c r="H1" s="59"/>
      <c r="I1" s="59"/>
      <c r="J1" s="59"/>
      <c r="K1" s="59"/>
      <c r="L1" s="124"/>
      <c r="M1" s="124"/>
      <c r="N1" s="59"/>
    </row>
    <row r="2" spans="1:16" ht="15" customHeight="1" x14ac:dyDescent="0.25">
      <c r="B2" s="59"/>
      <c r="C2" s="59"/>
      <c r="D2" s="59"/>
      <c r="E2" s="59"/>
      <c r="F2" s="59"/>
      <c r="G2" s="59"/>
      <c r="H2" s="59"/>
      <c r="I2" s="59"/>
      <c r="J2" s="59"/>
      <c r="K2" s="59"/>
      <c r="L2" s="124"/>
      <c r="M2" s="124"/>
      <c r="N2" s="59"/>
    </row>
    <row r="3" spans="1:16" ht="21.75" customHeight="1" x14ac:dyDescent="0.25">
      <c r="A3" s="128" t="s">
        <v>25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124"/>
      <c r="M3" s="124"/>
      <c r="N3" s="59"/>
    </row>
    <row r="4" spans="1:16" x14ac:dyDescent="0.2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124"/>
      <c r="M4" s="124"/>
      <c r="N4" s="59"/>
    </row>
    <row r="5" spans="1:16" ht="15.75" x14ac:dyDescent="0.25">
      <c r="A5" s="21" t="s">
        <v>229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124"/>
      <c r="M5" s="124"/>
      <c r="N5" s="59"/>
    </row>
    <row r="6" spans="1:16" ht="27.75" customHeight="1" x14ac:dyDescent="0.25">
      <c r="A6" s="60" t="s">
        <v>40</v>
      </c>
      <c r="B6" s="1">
        <v>2016</v>
      </c>
      <c r="C6" s="1">
        <v>2017</v>
      </c>
      <c r="D6" s="1">
        <v>2018</v>
      </c>
      <c r="E6" s="1">
        <v>2019</v>
      </c>
      <c r="F6" s="1">
        <v>2020</v>
      </c>
      <c r="G6" s="1">
        <v>2021</v>
      </c>
      <c r="H6" s="1">
        <v>2022</v>
      </c>
      <c r="I6" s="1">
        <v>2023</v>
      </c>
      <c r="J6" s="1">
        <v>2024</v>
      </c>
      <c r="K6" s="1">
        <v>2025</v>
      </c>
      <c r="L6" s="2" t="s">
        <v>37</v>
      </c>
      <c r="M6" s="2" t="s">
        <v>128</v>
      </c>
      <c r="N6" s="124"/>
      <c r="O6" s="9"/>
      <c r="P6" s="9"/>
    </row>
    <row r="7" spans="1:16" ht="15" customHeight="1" x14ac:dyDescent="0.25">
      <c r="A7" s="149">
        <v>2015</v>
      </c>
      <c r="B7" s="150">
        <v>119731</v>
      </c>
      <c r="C7" s="150">
        <v>44747</v>
      </c>
      <c r="D7" s="150">
        <v>11986</v>
      </c>
      <c r="E7" s="150">
        <v>5498</v>
      </c>
      <c r="F7" s="150">
        <v>2896</v>
      </c>
      <c r="G7" s="150">
        <v>2562</v>
      </c>
      <c r="H7" s="150">
        <v>2160</v>
      </c>
      <c r="I7" s="150">
        <v>1765</v>
      </c>
      <c r="J7" s="150">
        <v>1434</v>
      </c>
      <c r="K7" s="150">
        <v>1332</v>
      </c>
      <c r="L7" s="89">
        <v>47590</v>
      </c>
      <c r="M7" s="150">
        <v>241701</v>
      </c>
      <c r="N7" s="130"/>
      <c r="O7" s="102"/>
      <c r="P7" s="102"/>
    </row>
    <row r="8" spans="1:16" ht="15" customHeight="1" x14ac:dyDescent="0.25">
      <c r="A8" s="149">
        <v>2016</v>
      </c>
      <c r="B8" s="150"/>
      <c r="C8" s="150">
        <v>118447</v>
      </c>
      <c r="D8" s="150">
        <v>46120</v>
      </c>
      <c r="E8" s="150">
        <v>11601</v>
      </c>
      <c r="F8" s="150">
        <v>4550</v>
      </c>
      <c r="G8" s="150">
        <v>3089</v>
      </c>
      <c r="H8" s="150">
        <v>2644</v>
      </c>
      <c r="I8" s="150">
        <v>2147</v>
      </c>
      <c r="J8" s="150">
        <v>1745</v>
      </c>
      <c r="K8" s="150">
        <v>1401</v>
      </c>
      <c r="L8" s="89">
        <v>48681</v>
      </c>
      <c r="M8" s="150">
        <v>240425</v>
      </c>
      <c r="N8" s="130"/>
      <c r="O8" s="102"/>
      <c r="P8" s="102"/>
    </row>
    <row r="9" spans="1:16" ht="15" customHeight="1" x14ac:dyDescent="0.25">
      <c r="A9" s="149">
        <v>2017</v>
      </c>
      <c r="B9" s="150"/>
      <c r="C9" s="150"/>
      <c r="D9" s="150">
        <v>120022</v>
      </c>
      <c r="E9" s="150">
        <v>46133</v>
      </c>
      <c r="F9" s="150">
        <v>10003</v>
      </c>
      <c r="G9" s="150">
        <v>4910</v>
      </c>
      <c r="H9" s="150">
        <v>3480</v>
      </c>
      <c r="I9" s="150">
        <v>2673</v>
      </c>
      <c r="J9" s="150">
        <v>2079</v>
      </c>
      <c r="K9" s="150">
        <v>1878</v>
      </c>
      <c r="L9" s="89">
        <v>50467</v>
      </c>
      <c r="M9" s="150">
        <v>241645</v>
      </c>
      <c r="N9" s="130"/>
      <c r="O9" s="102"/>
      <c r="P9" s="102"/>
    </row>
    <row r="10" spans="1:16" ht="15" customHeight="1" x14ac:dyDescent="0.25">
      <c r="A10" s="149">
        <v>2018</v>
      </c>
      <c r="B10" s="150"/>
      <c r="C10" s="150"/>
      <c r="D10" s="150"/>
      <c r="E10" s="150">
        <v>122028</v>
      </c>
      <c r="F10" s="150">
        <v>46096</v>
      </c>
      <c r="G10" s="150">
        <v>11104</v>
      </c>
      <c r="H10" s="150">
        <v>5762</v>
      </c>
      <c r="I10" s="150">
        <v>3827</v>
      </c>
      <c r="J10" s="150">
        <v>2821</v>
      </c>
      <c r="K10" s="150">
        <v>2241</v>
      </c>
      <c r="L10" s="89">
        <v>54694</v>
      </c>
      <c r="M10" s="150">
        <v>248573</v>
      </c>
      <c r="N10" s="130"/>
      <c r="O10" s="102"/>
    </row>
    <row r="11" spans="1:16" ht="15" customHeight="1" x14ac:dyDescent="0.25">
      <c r="A11" s="149">
        <v>2019</v>
      </c>
      <c r="B11" s="151"/>
      <c r="C11" s="151"/>
      <c r="D11" s="151"/>
      <c r="E11" s="151"/>
      <c r="F11" s="151">
        <v>118635</v>
      </c>
      <c r="G11" s="151">
        <v>43953</v>
      </c>
      <c r="H11" s="151">
        <v>13921</v>
      </c>
      <c r="I11" s="151">
        <v>6827</v>
      </c>
      <c r="J11" s="151">
        <v>4144</v>
      </c>
      <c r="K11" s="151">
        <v>3016</v>
      </c>
      <c r="L11" s="89">
        <v>61210</v>
      </c>
      <c r="M11" s="89">
        <v>251706</v>
      </c>
      <c r="N11" s="130"/>
      <c r="O11" s="102"/>
    </row>
    <row r="12" spans="1:16" ht="15" customHeight="1" x14ac:dyDescent="0.25">
      <c r="A12" s="41">
        <v>2020</v>
      </c>
      <c r="B12" s="46"/>
      <c r="C12" s="46"/>
      <c r="D12" s="46"/>
      <c r="E12" s="46"/>
      <c r="F12" s="82"/>
      <c r="G12" s="46">
        <v>115211</v>
      </c>
      <c r="H12" s="46">
        <v>50215</v>
      </c>
      <c r="I12" s="46">
        <v>14960</v>
      </c>
      <c r="J12" s="46">
        <v>6686</v>
      </c>
      <c r="K12" s="46">
        <v>4316</v>
      </c>
      <c r="L12" s="89">
        <v>67034</v>
      </c>
      <c r="M12" s="42">
        <v>258422</v>
      </c>
      <c r="N12" s="130"/>
      <c r="O12" s="102"/>
    </row>
    <row r="13" spans="1:16" ht="15" customHeight="1" x14ac:dyDescent="0.25">
      <c r="A13" s="41">
        <v>2021</v>
      </c>
      <c r="B13" s="46"/>
      <c r="C13" s="46"/>
      <c r="D13" s="46"/>
      <c r="E13" s="46"/>
      <c r="F13" s="82"/>
      <c r="G13" s="82"/>
      <c r="H13" s="148">
        <v>111541</v>
      </c>
      <c r="I13" s="46">
        <v>52934</v>
      </c>
      <c r="J13" s="46">
        <v>15189</v>
      </c>
      <c r="K13" s="46">
        <v>6806</v>
      </c>
      <c r="L13" s="89">
        <v>76223</v>
      </c>
      <c r="M13" s="42">
        <v>262693</v>
      </c>
      <c r="N13" s="130"/>
      <c r="O13" s="102"/>
    </row>
    <row r="14" spans="1:16" x14ac:dyDescent="0.25">
      <c r="A14" s="41">
        <v>2022</v>
      </c>
      <c r="B14" s="95"/>
      <c r="C14" s="95"/>
      <c r="D14" s="95"/>
      <c r="E14" s="95"/>
      <c r="F14" s="95"/>
      <c r="G14" s="82"/>
      <c r="H14" s="82"/>
      <c r="I14" s="46">
        <v>123145</v>
      </c>
      <c r="J14" s="46">
        <v>49441</v>
      </c>
      <c r="K14" s="46">
        <v>12873</v>
      </c>
      <c r="L14" s="89">
        <v>69120</v>
      </c>
      <c r="M14" s="42">
        <v>254579</v>
      </c>
      <c r="N14" s="130"/>
      <c r="O14" s="102"/>
    </row>
    <row r="15" spans="1:16" x14ac:dyDescent="0.25">
      <c r="A15" s="41">
        <v>2023</v>
      </c>
      <c r="B15" s="95"/>
      <c r="C15" s="95"/>
      <c r="D15" s="95"/>
      <c r="E15" s="95"/>
      <c r="F15" s="95"/>
      <c r="G15" s="82"/>
      <c r="H15" s="82"/>
      <c r="I15" s="46"/>
      <c r="J15" s="46">
        <v>124208</v>
      </c>
      <c r="K15" s="46">
        <v>51859</v>
      </c>
      <c r="L15" s="89">
        <v>78683</v>
      </c>
      <c r="M15" s="42">
        <v>254750</v>
      </c>
      <c r="N15" s="130"/>
      <c r="O15" s="102"/>
    </row>
    <row r="16" spans="1:16" x14ac:dyDescent="0.25">
      <c r="A16" s="41">
        <v>2024</v>
      </c>
      <c r="B16" s="95"/>
      <c r="C16" s="95"/>
      <c r="D16" s="95"/>
      <c r="E16" s="95"/>
      <c r="F16" s="95"/>
      <c r="G16" s="82"/>
      <c r="H16" s="46"/>
      <c r="I16" s="46"/>
      <c r="J16" s="46"/>
      <c r="K16" s="46">
        <v>129872</v>
      </c>
      <c r="L16" s="89">
        <v>127393</v>
      </c>
      <c r="M16" s="42">
        <v>257265</v>
      </c>
      <c r="N16" s="59"/>
    </row>
    <row r="17" spans="1:26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5"/>
      <c r="M17" s="53"/>
      <c r="N17" s="59"/>
    </row>
    <row r="18" spans="1:26" ht="15.75" x14ac:dyDescent="0.25">
      <c r="A18" s="21" t="s">
        <v>147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45"/>
      <c r="M18" s="45"/>
      <c r="N18" s="59"/>
      <c r="V18" s="131"/>
      <c r="W18" s="131"/>
      <c r="X18" s="131"/>
      <c r="Y18" s="131"/>
      <c r="Z18" s="131"/>
    </row>
    <row r="19" spans="1:26" x14ac:dyDescent="0.25">
      <c r="A19" s="60" t="s">
        <v>40</v>
      </c>
      <c r="B19" s="1" t="s">
        <v>89</v>
      </c>
      <c r="C19" s="1" t="s">
        <v>85</v>
      </c>
      <c r="D19" s="1" t="s">
        <v>90</v>
      </c>
      <c r="E19" s="1" t="s">
        <v>86</v>
      </c>
      <c r="F19" s="1" t="s">
        <v>87</v>
      </c>
      <c r="G19" s="1" t="s">
        <v>88</v>
      </c>
      <c r="H19" s="1" t="s">
        <v>91</v>
      </c>
      <c r="I19" s="1" t="s">
        <v>97</v>
      </c>
      <c r="J19" s="1" t="s">
        <v>110</v>
      </c>
      <c r="K19" s="1" t="s">
        <v>127</v>
      </c>
      <c r="L19" s="45"/>
      <c r="M19" s="45"/>
      <c r="N19" s="59"/>
    </row>
    <row r="20" spans="1:26" x14ac:dyDescent="0.25">
      <c r="A20" s="149">
        <v>2015</v>
      </c>
      <c r="B20" s="118">
        <f>B7/$M7</f>
        <v>0.49536824423564652</v>
      </c>
      <c r="C20" s="118">
        <f>(B7+C7)/$M7</f>
        <v>0.68050194248265417</v>
      </c>
      <c r="D20" s="118">
        <f>SUM($B7:D7)/$M7</f>
        <v>0.7300921386340975</v>
      </c>
      <c r="E20" s="118">
        <f>SUM($B7:E7)/$M7</f>
        <v>0.75283925180284728</v>
      </c>
      <c r="F20" s="118">
        <f>SUM($B7:F7)/$M7</f>
        <v>0.76482099784444413</v>
      </c>
      <c r="G20" s="118">
        <f>SUM($B7:G7)/$M7</f>
        <v>0.77542087124174086</v>
      </c>
      <c r="H20" s="118">
        <f>SUM($B7:H7)/$M7</f>
        <v>0.78435753265398156</v>
      </c>
      <c r="I20" s="118">
        <f>SUM($B7:I7)/$M7</f>
        <v>0.79165994348389124</v>
      </c>
      <c r="J20" s="118">
        <f>SUM($B7:J7)/$M7</f>
        <v>0.79759289369924002</v>
      </c>
      <c r="K20" s="118">
        <f>SUM($B7:K7)/$M7</f>
        <v>0.80310383490345505</v>
      </c>
      <c r="L20" s="104"/>
      <c r="M20" s="45"/>
      <c r="N20" s="59"/>
    </row>
    <row r="21" spans="1:26" x14ac:dyDescent="0.25">
      <c r="A21" s="149">
        <v>2016</v>
      </c>
      <c r="B21" s="118">
        <f>C8/$M8</f>
        <v>0.49265675366538419</v>
      </c>
      <c r="C21" s="118">
        <f>SUM($C8:D8)/$M8</f>
        <v>0.68448372673390867</v>
      </c>
      <c r="D21" s="118">
        <f>SUM($C8:E8)/$M8</f>
        <v>0.73273578038889464</v>
      </c>
      <c r="E21" s="118">
        <f>SUM($C8:F8)/$M8</f>
        <v>0.75166060101902876</v>
      </c>
      <c r="F21" s="118">
        <f>SUM($C8:G8)/$M8</f>
        <v>0.76450868254133308</v>
      </c>
      <c r="G21" s="118">
        <f>SUM($C8:H8)/$M8</f>
        <v>0.77550587501299784</v>
      </c>
      <c r="H21" s="118">
        <f>SUM($C8:I8)/$M8</f>
        <v>0.78443589476967868</v>
      </c>
      <c r="I21" s="118">
        <f>SUM($C8:J8)/$M8</f>
        <v>0.791693875428928</v>
      </c>
      <c r="J21" s="118">
        <f>SUM($C8:K8)/$M8</f>
        <v>0.79752105646251426</v>
      </c>
      <c r="K21" s="118"/>
      <c r="L21" s="45"/>
      <c r="M21" s="104"/>
      <c r="N21" s="39"/>
      <c r="O21" s="39"/>
      <c r="P21" s="39"/>
      <c r="Q21" s="39"/>
      <c r="R21" s="107"/>
    </row>
    <row r="22" spans="1:26" x14ac:dyDescent="0.25">
      <c r="A22" s="149">
        <v>2017</v>
      </c>
      <c r="B22" s="118">
        <f>D9/$M9</f>
        <v>0.49668728920523908</v>
      </c>
      <c r="C22" s="118">
        <f>SUM($D9:E9)/$M9</f>
        <v>0.68759957789319037</v>
      </c>
      <c r="D22" s="118">
        <f>SUM($D9:F9)/$M9</f>
        <v>0.72899501334602412</v>
      </c>
      <c r="E22" s="118">
        <f>SUM($D9:G9)/$M9</f>
        <v>0.74931407643443892</v>
      </c>
      <c r="F22" s="118">
        <f>SUM($D9:H9)/$M9</f>
        <v>0.76371536758468006</v>
      </c>
      <c r="G22" s="118">
        <f>SUM($D9:I9)/$M9</f>
        <v>0.77477704897680477</v>
      </c>
      <c r="H22" s="118">
        <f>SUM($D9:J9)/$M9</f>
        <v>0.78338057894845747</v>
      </c>
      <c r="I22" s="118">
        <f>SUM($D9:K9)/$M9</f>
        <v>0.79115231020712207</v>
      </c>
      <c r="J22" s="118"/>
      <c r="K22" s="118"/>
      <c r="L22" s="45"/>
      <c r="M22" s="104"/>
      <c r="N22" s="39"/>
      <c r="O22" s="39"/>
      <c r="P22" s="39"/>
      <c r="Q22" s="39"/>
      <c r="R22" s="107"/>
    </row>
    <row r="23" spans="1:26" x14ac:dyDescent="0.25">
      <c r="A23" s="149">
        <v>2018</v>
      </c>
      <c r="B23" s="118">
        <f>E10/$M10</f>
        <v>0.49091413789912824</v>
      </c>
      <c r="C23" s="118">
        <f>SUM($E10:F10)/$M10</f>
        <v>0.67635664372236726</v>
      </c>
      <c r="D23" s="118">
        <f>SUM($E10:G10)/$M10</f>
        <v>0.72102762568742385</v>
      </c>
      <c r="E23" s="118">
        <f>SUM($E10:H10)/$M10</f>
        <v>0.74420793891532866</v>
      </c>
      <c r="F23" s="118">
        <f>SUM($E10:I10)/$M10</f>
        <v>0.75960381859654913</v>
      </c>
      <c r="G23" s="118">
        <f>SUM($E10:J10)/$M10</f>
        <v>0.77095259742610822</v>
      </c>
      <c r="H23" s="118">
        <f>SUM($E10:K10)/$M10</f>
        <v>0.77996805767319866</v>
      </c>
      <c r="I23" s="118"/>
      <c r="J23" s="118"/>
      <c r="K23" s="118"/>
      <c r="L23" s="45"/>
      <c r="M23" s="104"/>
      <c r="N23" s="39"/>
      <c r="O23" s="39"/>
      <c r="P23" s="39"/>
      <c r="Q23" s="39"/>
      <c r="R23" s="107"/>
    </row>
    <row r="24" spans="1:26" x14ac:dyDescent="0.25">
      <c r="A24" s="149">
        <v>2019</v>
      </c>
      <c r="B24" s="118">
        <f>F11/$M11</f>
        <v>0.47132368715882816</v>
      </c>
      <c r="C24" s="118">
        <f>SUM($F11:G11)/$M11</f>
        <v>0.64594407761435957</v>
      </c>
      <c r="D24" s="118">
        <f>SUM($F11:H11)/$M11</f>
        <v>0.70125066545890846</v>
      </c>
      <c r="E24" s="118">
        <f>SUM($F11:I11)/$M11</f>
        <v>0.72837357869895836</v>
      </c>
      <c r="F24" s="118">
        <f>SUM($F11:J11)/$M11</f>
        <v>0.74483723073744768</v>
      </c>
      <c r="G24" s="118">
        <f>SUM($F11:K11)/$M11</f>
        <v>0.75681946397781541</v>
      </c>
      <c r="H24" s="118"/>
      <c r="I24" s="118"/>
      <c r="J24" s="118"/>
      <c r="K24" s="118"/>
      <c r="L24" s="45"/>
      <c r="M24" s="104"/>
      <c r="N24" s="39"/>
      <c r="O24" s="39"/>
      <c r="P24" s="39"/>
      <c r="Q24" s="39"/>
      <c r="R24" s="107"/>
    </row>
    <row r="25" spans="1:26" x14ac:dyDescent="0.25">
      <c r="A25" s="41">
        <v>2020</v>
      </c>
      <c r="B25" s="47">
        <v>0.44582504585522903</v>
      </c>
      <c r="C25" s="47">
        <v>0.64013899745377711</v>
      </c>
      <c r="D25" s="47">
        <v>0.69802880559704661</v>
      </c>
      <c r="E25" s="47">
        <v>0.72390121584075651</v>
      </c>
      <c r="F25" s="47">
        <v>0.74060258027567305</v>
      </c>
      <c r="G25" s="47"/>
      <c r="H25" s="47"/>
      <c r="I25" s="47"/>
      <c r="J25" s="47"/>
      <c r="K25" s="47"/>
      <c r="L25" s="45"/>
      <c r="M25" s="104"/>
      <c r="N25" s="39"/>
      <c r="O25" s="39"/>
      <c r="P25" s="39"/>
      <c r="Q25" s="39"/>
      <c r="R25" s="107"/>
    </row>
    <row r="26" spans="1:26" x14ac:dyDescent="0.25">
      <c r="A26" s="41">
        <v>2021</v>
      </c>
      <c r="B26" s="47">
        <v>0.42460590879848342</v>
      </c>
      <c r="C26" s="47">
        <v>0.6261110878477919</v>
      </c>
      <c r="D26" s="47">
        <v>0.68393143327001482</v>
      </c>
      <c r="E26" s="47">
        <v>0.70984000334991793</v>
      </c>
      <c r="F26" s="47"/>
      <c r="G26" s="47"/>
      <c r="H26" s="47"/>
      <c r="I26" s="47"/>
      <c r="J26" s="47"/>
      <c r="K26" s="47"/>
      <c r="L26" s="45"/>
      <c r="M26" s="104"/>
    </row>
    <row r="27" spans="1:26" x14ac:dyDescent="0.25">
      <c r="A27" s="41">
        <v>2022</v>
      </c>
      <c r="B27" s="47">
        <v>0.48372018116183974</v>
      </c>
      <c r="C27" s="47">
        <v>0.67792708746597319</v>
      </c>
      <c r="D27" s="47">
        <v>0.72849292361113838</v>
      </c>
      <c r="E27" s="47"/>
      <c r="F27" s="47"/>
      <c r="G27" s="95"/>
      <c r="H27" s="95"/>
      <c r="I27" s="95"/>
      <c r="J27" s="95"/>
      <c r="K27" s="47"/>
      <c r="L27" s="45"/>
      <c r="M27" s="45"/>
    </row>
    <row r="28" spans="1:26" x14ac:dyDescent="0.25">
      <c r="A28" s="41">
        <v>2023</v>
      </c>
      <c r="B28" s="47">
        <v>0.48756820412168794</v>
      </c>
      <c r="C28" s="47">
        <v>0.69113640824337585</v>
      </c>
      <c r="D28" s="95"/>
      <c r="E28" s="95"/>
      <c r="F28" s="95"/>
      <c r="G28" s="95"/>
      <c r="H28" s="95"/>
      <c r="I28" s="95"/>
      <c r="J28" s="46"/>
      <c r="K28" s="95"/>
      <c r="L28" s="45"/>
      <c r="M28" s="45"/>
    </row>
    <row r="29" spans="1:26" x14ac:dyDescent="0.25">
      <c r="A29" s="41">
        <v>2024</v>
      </c>
      <c r="B29" s="47">
        <v>0.50481798923289201</v>
      </c>
      <c r="C29" s="82"/>
      <c r="D29" s="82"/>
      <c r="E29" s="82"/>
      <c r="F29" s="82"/>
      <c r="G29" s="82"/>
      <c r="H29" s="82"/>
      <c r="I29" s="82"/>
      <c r="J29" s="82"/>
      <c r="K29" s="95"/>
      <c r="L29" s="45"/>
      <c r="M29" s="45"/>
    </row>
    <row r="30" spans="1:26" x14ac:dyDescent="0.25">
      <c r="A30" s="43"/>
      <c r="B30" s="44"/>
      <c r="C30" s="105"/>
      <c r="D30" s="105"/>
      <c r="E30" s="44"/>
      <c r="F30" s="44"/>
      <c r="G30" s="44"/>
      <c r="L30" s="45"/>
      <c r="M30" s="45"/>
    </row>
    <row r="31" spans="1:26" ht="15.75" x14ac:dyDescent="0.25">
      <c r="A31" s="21" t="s">
        <v>148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45"/>
      <c r="M31" s="45"/>
      <c r="N31" s="59"/>
    </row>
    <row r="32" spans="1:26" x14ac:dyDescent="0.25">
      <c r="A32" s="60" t="s">
        <v>40</v>
      </c>
      <c r="B32" s="1" t="s">
        <v>89</v>
      </c>
      <c r="C32" s="1" t="s">
        <v>85</v>
      </c>
      <c r="D32" s="1" t="s">
        <v>90</v>
      </c>
      <c r="E32" s="1" t="s">
        <v>86</v>
      </c>
      <c r="F32" s="1" t="s">
        <v>87</v>
      </c>
      <c r="G32" s="1" t="s">
        <v>88</v>
      </c>
      <c r="H32" s="1" t="s">
        <v>91</v>
      </c>
      <c r="I32" s="1" t="s">
        <v>97</v>
      </c>
      <c r="J32" s="1" t="s">
        <v>110</v>
      </c>
      <c r="K32" s="1" t="s">
        <v>127</v>
      </c>
      <c r="L32" s="45"/>
      <c r="M32" s="45"/>
      <c r="N32" s="59"/>
    </row>
    <row r="33" spans="1:21" x14ac:dyDescent="0.2">
      <c r="A33" s="149">
        <v>2015</v>
      </c>
      <c r="B33" s="118">
        <f t="shared" ref="B33:B42" si="0">B20</f>
        <v>0.49536824423564652</v>
      </c>
      <c r="C33" s="118">
        <f>C20-B20</f>
        <v>0.18513369824700765</v>
      </c>
      <c r="D33" s="118">
        <f t="shared" ref="D33:K33" si="1">D20-C20</f>
        <v>4.9590196151443333E-2</v>
      </c>
      <c r="E33" s="118">
        <f t="shared" si="1"/>
        <v>2.2747113168749777E-2</v>
      </c>
      <c r="F33" s="118">
        <f t="shared" si="1"/>
        <v>1.1981746041596852E-2</v>
      </c>
      <c r="G33" s="118">
        <f t="shared" si="1"/>
        <v>1.0599873397296733E-2</v>
      </c>
      <c r="H33" s="118">
        <f t="shared" si="1"/>
        <v>8.9366614122406984E-3</v>
      </c>
      <c r="I33" s="118">
        <f t="shared" si="1"/>
        <v>7.3024108299096779E-3</v>
      </c>
      <c r="J33" s="118">
        <f t="shared" si="1"/>
        <v>5.9329502153487867E-3</v>
      </c>
      <c r="K33" s="118">
        <f t="shared" si="1"/>
        <v>5.5109412042150252E-3</v>
      </c>
      <c r="L33" s="132"/>
      <c r="M33" s="132"/>
      <c r="N33" s="132"/>
      <c r="O33" s="132"/>
      <c r="P33" s="132"/>
      <c r="Q33" s="132"/>
      <c r="R33" s="132"/>
      <c r="S33" s="132"/>
      <c r="T33" s="132"/>
      <c r="U33" s="132"/>
    </row>
    <row r="34" spans="1:21" x14ac:dyDescent="0.2">
      <c r="A34" s="149">
        <v>2016</v>
      </c>
      <c r="B34" s="118">
        <f t="shared" si="0"/>
        <v>0.49265675366538419</v>
      </c>
      <c r="C34" s="118">
        <f>C21-B21</f>
        <v>0.19182697306852448</v>
      </c>
      <c r="D34" s="118">
        <f t="shared" ref="D34:J34" si="2">D21-C21</f>
        <v>4.8252053654985971E-2</v>
      </c>
      <c r="E34" s="118">
        <f t="shared" si="2"/>
        <v>1.892482063013412E-2</v>
      </c>
      <c r="F34" s="118">
        <f t="shared" si="2"/>
        <v>1.2848081522304322E-2</v>
      </c>
      <c r="G34" s="118">
        <f t="shared" si="2"/>
        <v>1.0997192471664752E-2</v>
      </c>
      <c r="H34" s="118">
        <f t="shared" si="2"/>
        <v>8.9300197566808404E-3</v>
      </c>
      <c r="I34" s="118">
        <f t="shared" si="2"/>
        <v>7.257980659249319E-3</v>
      </c>
      <c r="J34" s="118">
        <f t="shared" si="2"/>
        <v>5.8271810335862595E-3</v>
      </c>
      <c r="K34" s="118"/>
      <c r="L34" s="132"/>
      <c r="M34" s="132"/>
      <c r="N34" s="132"/>
      <c r="O34" s="132"/>
      <c r="P34" s="132"/>
      <c r="Q34" s="132"/>
      <c r="R34" s="132"/>
      <c r="S34" s="132"/>
      <c r="T34" s="132"/>
      <c r="U34" s="133"/>
    </row>
    <row r="35" spans="1:21" x14ac:dyDescent="0.2">
      <c r="A35" s="149">
        <v>2017</v>
      </c>
      <c r="B35" s="118">
        <f t="shared" si="0"/>
        <v>0.49668728920523908</v>
      </c>
      <c r="C35" s="118">
        <f t="shared" ref="C35:I37" si="3">C22-B22</f>
        <v>0.19091228868795129</v>
      </c>
      <c r="D35" s="118">
        <f t="shared" si="3"/>
        <v>4.1395435452833751E-2</v>
      </c>
      <c r="E35" s="118">
        <f t="shared" si="3"/>
        <v>2.0319063088414802E-2</v>
      </c>
      <c r="F35" s="118">
        <f t="shared" si="3"/>
        <v>1.4401291150241136E-2</v>
      </c>
      <c r="G35" s="118">
        <f t="shared" si="3"/>
        <v>1.1061681392124711E-2</v>
      </c>
      <c r="H35" s="118">
        <f t="shared" si="3"/>
        <v>8.6035299716527014E-3</v>
      </c>
      <c r="I35" s="118">
        <f t="shared" si="3"/>
        <v>7.7717312586645937E-3</v>
      </c>
      <c r="J35" s="118"/>
      <c r="K35" s="118"/>
      <c r="L35" s="132"/>
      <c r="M35" s="132"/>
      <c r="N35" s="132"/>
      <c r="O35" s="132"/>
      <c r="P35" s="132"/>
      <c r="Q35" s="132"/>
      <c r="R35" s="132"/>
      <c r="S35" s="132"/>
      <c r="T35" s="133"/>
      <c r="U35" s="133"/>
    </row>
    <row r="36" spans="1:21" x14ac:dyDescent="0.2">
      <c r="A36" s="149">
        <v>2018</v>
      </c>
      <c r="B36" s="118">
        <f t="shared" si="0"/>
        <v>0.49091413789912824</v>
      </c>
      <c r="C36" s="118">
        <f t="shared" si="3"/>
        <v>0.18544250582323901</v>
      </c>
      <c r="D36" s="118">
        <f t="shared" si="3"/>
        <v>4.4670981965056589E-2</v>
      </c>
      <c r="E36" s="118">
        <f t="shared" si="3"/>
        <v>2.3180313227904814E-2</v>
      </c>
      <c r="F36" s="118">
        <f t="shared" si="3"/>
        <v>1.539587968122047E-2</v>
      </c>
      <c r="G36" s="118">
        <f t="shared" si="3"/>
        <v>1.1348778829559092E-2</v>
      </c>
      <c r="H36" s="118">
        <f t="shared" si="3"/>
        <v>9.0154602470904344E-3</v>
      </c>
      <c r="I36" s="118"/>
      <c r="J36" s="118"/>
      <c r="K36" s="118"/>
      <c r="L36" s="132"/>
      <c r="M36" s="132"/>
      <c r="N36" s="132"/>
      <c r="O36" s="132"/>
      <c r="P36" s="132"/>
      <c r="Q36" s="132"/>
      <c r="R36" s="132"/>
      <c r="S36" s="133"/>
      <c r="T36" s="133"/>
      <c r="U36" s="133"/>
    </row>
    <row r="37" spans="1:21" x14ac:dyDescent="0.2">
      <c r="A37" s="149">
        <v>2019</v>
      </c>
      <c r="B37" s="118">
        <f t="shared" si="0"/>
        <v>0.47132368715882816</v>
      </c>
      <c r="C37" s="118">
        <f t="shared" si="3"/>
        <v>0.1746203904555314</v>
      </c>
      <c r="D37" s="118">
        <f t="shared" si="3"/>
        <v>5.5306587844548893E-2</v>
      </c>
      <c r="E37" s="118">
        <f t="shared" si="3"/>
        <v>2.7122913240049895E-2</v>
      </c>
      <c r="F37" s="118">
        <f t="shared" si="3"/>
        <v>1.6463652038489318E-2</v>
      </c>
      <c r="G37" s="118">
        <f t="shared" si="3"/>
        <v>1.1982233240367735E-2</v>
      </c>
      <c r="H37" s="118"/>
      <c r="I37" s="118"/>
      <c r="J37" s="118"/>
      <c r="K37" s="118"/>
      <c r="L37" s="132"/>
      <c r="M37" s="132"/>
      <c r="N37" s="132"/>
      <c r="O37" s="132"/>
      <c r="P37" s="132"/>
      <c r="Q37" s="132"/>
      <c r="R37" s="133"/>
      <c r="S37" s="133"/>
      <c r="T37" s="133"/>
      <c r="U37" s="133"/>
    </row>
    <row r="38" spans="1:21" x14ac:dyDescent="0.2">
      <c r="A38" s="41">
        <v>2020</v>
      </c>
      <c r="B38" s="118">
        <f t="shared" si="0"/>
        <v>0.44582504585522903</v>
      </c>
      <c r="C38" s="47">
        <v>0.19431395159854811</v>
      </c>
      <c r="D38" s="47">
        <v>5.7889808143269536E-2</v>
      </c>
      <c r="E38" s="47">
        <v>2.5872410243709901E-2</v>
      </c>
      <c r="F38" s="47">
        <v>1.6701364434916533E-2</v>
      </c>
      <c r="G38" s="47"/>
      <c r="H38" s="47"/>
      <c r="I38" s="47"/>
      <c r="J38" s="47"/>
      <c r="K38" s="47"/>
      <c r="L38" s="132"/>
      <c r="M38" s="132"/>
      <c r="N38" s="132"/>
      <c r="O38" s="132"/>
      <c r="P38" s="132"/>
      <c r="Q38" s="133"/>
      <c r="R38" s="133"/>
      <c r="S38" s="133"/>
      <c r="T38" s="133"/>
      <c r="U38" s="133"/>
    </row>
    <row r="39" spans="1:21" x14ac:dyDescent="0.2">
      <c r="A39" s="41">
        <v>2021</v>
      </c>
      <c r="B39" s="118">
        <f t="shared" si="0"/>
        <v>0.42460590879848342</v>
      </c>
      <c r="C39" s="47">
        <v>0.20150517904930851</v>
      </c>
      <c r="D39" s="47">
        <v>5.7820345422222898E-2</v>
      </c>
      <c r="E39" s="47">
        <v>2.5908570079903156E-2</v>
      </c>
      <c r="F39" s="47"/>
      <c r="G39" s="47"/>
      <c r="H39" s="47"/>
      <c r="I39" s="47"/>
      <c r="J39" s="47"/>
      <c r="K39" s="47"/>
      <c r="L39" s="132"/>
      <c r="M39" s="132"/>
      <c r="N39" s="132"/>
      <c r="O39" s="132"/>
      <c r="P39" s="133"/>
      <c r="Q39" s="133"/>
      <c r="R39" s="133"/>
      <c r="S39" s="133"/>
      <c r="T39" s="133"/>
      <c r="U39" s="133"/>
    </row>
    <row r="40" spans="1:21" x14ac:dyDescent="0.2">
      <c r="A40" s="41">
        <v>2022</v>
      </c>
      <c r="B40" s="118">
        <f t="shared" si="0"/>
        <v>0.48372018116183974</v>
      </c>
      <c r="C40" s="47">
        <v>0.19420690630413348</v>
      </c>
      <c r="D40" s="47">
        <v>5.0565836145165154E-2</v>
      </c>
      <c r="E40" s="47"/>
      <c r="F40" s="47"/>
      <c r="G40" s="95"/>
      <c r="H40" s="95"/>
      <c r="I40" s="95"/>
      <c r="J40" s="95"/>
      <c r="K40" s="47"/>
      <c r="L40" s="132"/>
      <c r="M40" s="132"/>
      <c r="N40" s="132"/>
      <c r="O40" s="133"/>
      <c r="P40" s="133"/>
      <c r="Q40" s="133"/>
      <c r="R40" s="133"/>
      <c r="S40" s="133"/>
      <c r="T40" s="133"/>
      <c r="U40" s="133"/>
    </row>
    <row r="41" spans="1:21" x14ac:dyDescent="0.2">
      <c r="A41" s="41">
        <v>2023</v>
      </c>
      <c r="B41" s="118">
        <f t="shared" si="0"/>
        <v>0.48756820412168794</v>
      </c>
      <c r="C41" s="47">
        <v>0.20356820412168794</v>
      </c>
      <c r="D41" s="95"/>
      <c r="E41" s="95"/>
      <c r="F41" s="95"/>
      <c r="G41" s="95"/>
      <c r="H41" s="95"/>
      <c r="I41" s="95"/>
      <c r="J41" s="46"/>
      <c r="K41" s="95"/>
      <c r="L41" s="132"/>
      <c r="M41" s="132"/>
      <c r="N41" s="133"/>
      <c r="O41" s="133"/>
      <c r="P41" s="133"/>
      <c r="Q41" s="133"/>
      <c r="R41" s="133"/>
      <c r="S41" s="133"/>
      <c r="T41" s="133"/>
      <c r="U41" s="133"/>
    </row>
    <row r="42" spans="1:21" x14ac:dyDescent="0.2">
      <c r="A42" s="41">
        <v>2024</v>
      </c>
      <c r="B42" s="118">
        <f t="shared" si="0"/>
        <v>0.50481798923289201</v>
      </c>
      <c r="C42" s="82"/>
      <c r="D42" s="82"/>
      <c r="E42" s="82"/>
      <c r="F42" s="82"/>
      <c r="G42" s="82"/>
      <c r="H42" s="82"/>
      <c r="I42" s="82"/>
      <c r="J42" s="82"/>
      <c r="K42" s="95"/>
      <c r="L42" s="132"/>
      <c r="M42" s="132"/>
      <c r="N42" s="133"/>
      <c r="O42" s="133"/>
      <c r="P42" s="133"/>
      <c r="Q42" s="133"/>
      <c r="R42" s="133"/>
      <c r="S42" s="133"/>
      <c r="T42" s="133"/>
      <c r="U42" s="133"/>
    </row>
    <row r="43" spans="1:21" x14ac:dyDescent="0.25">
      <c r="A43" s="134"/>
      <c r="B43" s="126"/>
      <c r="C43" s="126"/>
      <c r="D43" s="126"/>
      <c r="E43" s="126"/>
      <c r="F43" s="126"/>
      <c r="G43" s="126"/>
      <c r="H43" s="126"/>
      <c r="I43" s="126"/>
      <c r="J43" s="44"/>
      <c r="K43" s="44"/>
      <c r="L43" s="45"/>
      <c r="M43" s="45"/>
    </row>
    <row r="44" spans="1:21" ht="15.75" x14ac:dyDescent="0.25">
      <c r="A44" s="21" t="s">
        <v>149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45"/>
      <c r="M44" s="45"/>
    </row>
    <row r="45" spans="1:21" ht="15.75" x14ac:dyDescent="0.25">
      <c r="A45" s="21" t="s">
        <v>10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45"/>
      <c r="M45" s="45"/>
    </row>
    <row r="46" spans="1:21" x14ac:dyDescent="0.25">
      <c r="A46" s="60" t="s">
        <v>40</v>
      </c>
      <c r="B46" s="1" t="s">
        <v>89</v>
      </c>
      <c r="C46" s="1" t="s">
        <v>85</v>
      </c>
      <c r="D46" s="1" t="s">
        <v>90</v>
      </c>
      <c r="E46" s="1" t="s">
        <v>86</v>
      </c>
      <c r="F46" s="1" t="s">
        <v>87</v>
      </c>
      <c r="G46" s="1" t="s">
        <v>88</v>
      </c>
      <c r="H46" s="1" t="s">
        <v>91</v>
      </c>
      <c r="I46" s="1" t="s">
        <v>97</v>
      </c>
      <c r="J46" s="1" t="s">
        <v>110</v>
      </c>
      <c r="K46" s="1" t="s">
        <v>127</v>
      </c>
      <c r="L46" s="45"/>
      <c r="M46" s="45"/>
    </row>
    <row r="47" spans="1:21" x14ac:dyDescent="0.25">
      <c r="A47" s="149">
        <v>2015</v>
      </c>
      <c r="B47" s="118">
        <v>0.50154153212066144</v>
      </c>
      <c r="C47" s="118">
        <v>0.70597303130121536</v>
      </c>
      <c r="D47" s="118">
        <v>0.75864474986613006</v>
      </c>
      <c r="E47" s="118">
        <v>0.78240057117821737</v>
      </c>
      <c r="F47" s="118">
        <v>0.79532510101092058</v>
      </c>
      <c r="G47" s="118">
        <v>0.80653771885699455</v>
      </c>
      <c r="H47" s="118">
        <v>0.81585993152352054</v>
      </c>
      <c r="I47" s="118">
        <v>0.82395703182046831</v>
      </c>
      <c r="J47" s="118">
        <v>0.82988787382153928</v>
      </c>
      <c r="K47" s="118">
        <v>0.83554286270628131</v>
      </c>
      <c r="L47" s="45"/>
      <c r="M47" s="45"/>
    </row>
    <row r="48" spans="1:21" x14ac:dyDescent="0.25">
      <c r="A48" s="149">
        <v>2016</v>
      </c>
      <c r="B48" s="118">
        <v>0.49577460206430413</v>
      </c>
      <c r="C48" s="118">
        <v>0.71216052445362632</v>
      </c>
      <c r="D48" s="118">
        <v>0.76270262796164201</v>
      </c>
      <c r="E48" s="118">
        <v>0.78251604349841797</v>
      </c>
      <c r="F48" s="118">
        <v>0.796505811447209</v>
      </c>
      <c r="G48" s="118">
        <v>0.80759188918802416</v>
      </c>
      <c r="H48" s="118">
        <v>0.81711631841362542</v>
      </c>
      <c r="I48" s="118">
        <v>0.8249326945757115</v>
      </c>
      <c r="J48" s="118">
        <v>0.83091088029801463</v>
      </c>
      <c r="K48" s="118"/>
      <c r="L48" s="45"/>
      <c r="M48" s="45"/>
    </row>
    <row r="49" spans="1:21" x14ac:dyDescent="0.25">
      <c r="A49" s="149">
        <v>2017</v>
      </c>
      <c r="B49" s="118">
        <v>0.5039843069584965</v>
      </c>
      <c r="C49" s="118">
        <v>0.71881944048772151</v>
      </c>
      <c r="D49" s="118">
        <v>0.76322065490773827</v>
      </c>
      <c r="E49" s="118">
        <v>0.78501021512815716</v>
      </c>
      <c r="F49" s="118">
        <v>0.79976720903163845</v>
      </c>
      <c r="G49" s="118">
        <v>0.81080443116794321</v>
      </c>
      <c r="H49" s="118">
        <v>0.81970909268499148</v>
      </c>
      <c r="I49" s="118">
        <v>0.82752305525936654</v>
      </c>
      <c r="J49" s="118"/>
      <c r="K49" s="118"/>
      <c r="L49" s="45"/>
      <c r="M49" s="45"/>
    </row>
    <row r="50" spans="1:21" x14ac:dyDescent="0.25">
      <c r="A50" s="149">
        <v>2018</v>
      </c>
      <c r="B50" s="118">
        <v>0.49528665253059506</v>
      </c>
      <c r="C50" s="118">
        <v>0.70759774140518905</v>
      </c>
      <c r="D50" s="118">
        <v>0.7579078614029654</v>
      </c>
      <c r="E50" s="118">
        <v>0.7816215185952875</v>
      </c>
      <c r="F50" s="118">
        <v>0.79701236509184481</v>
      </c>
      <c r="G50" s="118">
        <v>0.80890890175430241</v>
      </c>
      <c r="H50" s="118">
        <v>0.81815293958814794</v>
      </c>
      <c r="I50" s="118"/>
      <c r="J50" s="118"/>
      <c r="K50" s="118"/>
      <c r="L50" s="45"/>
      <c r="M50" s="45"/>
      <c r="N50" s="59"/>
    </row>
    <row r="51" spans="1:21" x14ac:dyDescent="0.25">
      <c r="A51" s="149">
        <v>2019</v>
      </c>
      <c r="B51" s="118">
        <v>0.47504015621555229</v>
      </c>
      <c r="C51" s="118">
        <v>0.67934868193127773</v>
      </c>
      <c r="D51" s="118">
        <v>0.7396617429372303</v>
      </c>
      <c r="E51" s="118">
        <v>0.76836162640546757</v>
      </c>
      <c r="F51" s="118">
        <v>0.78532172215048346</v>
      </c>
      <c r="G51" s="118">
        <v>0.79764416868760035</v>
      </c>
      <c r="H51" s="118"/>
      <c r="I51" s="118"/>
      <c r="J51" s="118"/>
      <c r="K51" s="118"/>
      <c r="L51" s="45"/>
      <c r="M51" s="45"/>
      <c r="N51" s="59"/>
    </row>
    <row r="52" spans="1:21" x14ac:dyDescent="0.25">
      <c r="A52" s="41">
        <v>2020</v>
      </c>
      <c r="B52" s="47">
        <v>0.45829770992366414</v>
      </c>
      <c r="C52" s="47">
        <v>0.67799236641221372</v>
      </c>
      <c r="D52" s="47">
        <v>0.74188549618320609</v>
      </c>
      <c r="E52" s="47">
        <v>0.7696106870229007</v>
      </c>
      <c r="F52" s="47">
        <v>0.78676335877862591</v>
      </c>
      <c r="G52" s="47"/>
      <c r="H52" s="47"/>
      <c r="I52" s="47"/>
      <c r="J52" s="47"/>
      <c r="K52" s="47"/>
      <c r="L52" s="45"/>
      <c r="M52" s="45"/>
      <c r="N52" s="59"/>
    </row>
    <row r="53" spans="1:21" x14ac:dyDescent="0.25">
      <c r="A53" s="41">
        <v>2021</v>
      </c>
      <c r="B53" s="47">
        <v>0.42530958591946266</v>
      </c>
      <c r="C53" s="47">
        <v>0.65252166351833529</v>
      </c>
      <c r="D53" s="47">
        <v>0.71859164642739348</v>
      </c>
      <c r="E53" s="47">
        <v>0.74659680369404213</v>
      </c>
      <c r="F53" s="47"/>
      <c r="G53" s="47"/>
      <c r="H53" s="47"/>
      <c r="I53" s="47"/>
      <c r="J53" s="47"/>
      <c r="K53" s="47"/>
      <c r="L53" s="45"/>
      <c r="M53" s="45"/>
      <c r="N53" s="59"/>
    </row>
    <row r="54" spans="1:21" x14ac:dyDescent="0.25">
      <c r="A54" s="41">
        <v>2022</v>
      </c>
      <c r="B54" s="47">
        <v>0.48345882886475411</v>
      </c>
      <c r="C54" s="47">
        <v>0.70604333309876222</v>
      </c>
      <c r="D54" s="47">
        <v>0.76327085923389082</v>
      </c>
      <c r="E54" s="47"/>
      <c r="F54" s="47"/>
      <c r="G54" s="95"/>
      <c r="H54" s="95"/>
      <c r="I54" s="95"/>
      <c r="J54" s="95"/>
      <c r="K54" s="95"/>
      <c r="L54" s="45"/>
      <c r="M54" s="45"/>
      <c r="N54" s="59"/>
    </row>
    <row r="55" spans="1:21" x14ac:dyDescent="0.25">
      <c r="A55" s="41">
        <v>2023</v>
      </c>
      <c r="B55" s="47">
        <v>0.48736021420696174</v>
      </c>
      <c r="C55" s="47">
        <v>0.72228697432666567</v>
      </c>
      <c r="D55" s="95"/>
      <c r="E55" s="95"/>
      <c r="F55" s="95"/>
      <c r="G55" s="95"/>
      <c r="H55" s="95"/>
      <c r="I55" s="95"/>
      <c r="J55" s="46"/>
      <c r="K55" s="95"/>
      <c r="L55" s="45"/>
      <c r="M55" s="45"/>
      <c r="N55" s="59"/>
    </row>
    <row r="56" spans="1:21" x14ac:dyDescent="0.25">
      <c r="A56" s="41">
        <v>2024</v>
      </c>
      <c r="B56" s="47">
        <v>0.50742967508800352</v>
      </c>
      <c r="C56" s="82"/>
      <c r="D56" s="82"/>
      <c r="E56" s="82"/>
      <c r="F56" s="82"/>
      <c r="G56" s="82"/>
      <c r="H56" s="82"/>
      <c r="I56" s="82"/>
      <c r="J56" s="82"/>
      <c r="K56" s="82"/>
      <c r="L56" s="45"/>
      <c r="M56" s="45"/>
      <c r="N56" s="59"/>
    </row>
    <row r="57" spans="1:21" x14ac:dyDescent="0.25">
      <c r="A57" s="134"/>
      <c r="B57" s="126"/>
      <c r="C57" s="126"/>
      <c r="D57" s="126"/>
      <c r="E57" s="126"/>
      <c r="F57" s="126"/>
      <c r="G57" s="126"/>
      <c r="H57" s="126"/>
      <c r="I57" s="126"/>
      <c r="J57" s="44"/>
      <c r="K57" s="44"/>
      <c r="L57" s="45"/>
      <c r="M57" s="45"/>
      <c r="N57" s="59"/>
    </row>
    <row r="58" spans="1:21" ht="15.75" x14ac:dyDescent="0.25">
      <c r="A58" s="21" t="s">
        <v>150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5"/>
      <c r="M58" s="45"/>
      <c r="N58" s="59"/>
    </row>
    <row r="59" spans="1:21" ht="15.75" x14ac:dyDescent="0.25">
      <c r="A59" s="21" t="s">
        <v>10</v>
      </c>
      <c r="B59" s="44"/>
      <c r="C59" s="44"/>
      <c r="D59" s="44"/>
      <c r="E59" s="44"/>
      <c r="F59" s="44"/>
      <c r="G59" s="44"/>
      <c r="H59" s="44"/>
      <c r="I59" s="44"/>
      <c r="J59" s="44"/>
      <c r="K59" s="45"/>
      <c r="L59" s="45"/>
      <c r="M59" s="45"/>
      <c r="N59" s="59"/>
    </row>
    <row r="60" spans="1:21" x14ac:dyDescent="0.25">
      <c r="A60" s="60" t="s">
        <v>40</v>
      </c>
      <c r="B60" s="1" t="s">
        <v>89</v>
      </c>
      <c r="C60" s="1" t="s">
        <v>85</v>
      </c>
      <c r="D60" s="1" t="s">
        <v>90</v>
      </c>
      <c r="E60" s="1" t="s">
        <v>86</v>
      </c>
      <c r="F60" s="1" t="s">
        <v>87</v>
      </c>
      <c r="G60" s="1" t="s">
        <v>88</v>
      </c>
      <c r="H60" s="1" t="s">
        <v>91</v>
      </c>
      <c r="I60" s="1" t="s">
        <v>97</v>
      </c>
      <c r="J60" s="1" t="s">
        <v>110</v>
      </c>
      <c r="K60" s="1" t="s">
        <v>127</v>
      </c>
      <c r="L60" s="45"/>
      <c r="M60" s="45"/>
      <c r="N60" s="59"/>
    </row>
    <row r="61" spans="1:21" x14ac:dyDescent="0.2">
      <c r="A61" s="149">
        <v>2015</v>
      </c>
      <c r="B61" s="118">
        <f>B47</f>
        <v>0.50154153212066144</v>
      </c>
      <c r="C61" s="118">
        <f>C47-B47</f>
        <v>0.20443149918055392</v>
      </c>
      <c r="D61" s="118">
        <f t="shared" ref="D61:K61" si="4">D47-C47</f>
        <v>5.2671718564914705E-2</v>
      </c>
      <c r="E61" s="118">
        <f t="shared" si="4"/>
        <v>2.3755821312087311E-2</v>
      </c>
      <c r="F61" s="118">
        <f t="shared" si="4"/>
        <v>1.2924529832703202E-2</v>
      </c>
      <c r="G61" s="118">
        <f t="shared" si="4"/>
        <v>1.1212617846073969E-2</v>
      </c>
      <c r="H61" s="118">
        <f t="shared" si="4"/>
        <v>9.3222126665259974E-3</v>
      </c>
      <c r="I61" s="118">
        <f t="shared" si="4"/>
        <v>8.0971002969477679E-3</v>
      </c>
      <c r="J61" s="118">
        <f t="shared" si="4"/>
        <v>5.9308420010709684E-3</v>
      </c>
      <c r="K61" s="118">
        <f t="shared" si="4"/>
        <v>5.6549888847420293E-3</v>
      </c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x14ac:dyDescent="0.2">
      <c r="A62" s="149">
        <v>2016</v>
      </c>
      <c r="B62" s="118">
        <f t="shared" ref="B62:B70" si="5">B48</f>
        <v>0.49577460206430413</v>
      </c>
      <c r="C62" s="118">
        <f t="shared" ref="C62:J65" si="6">C48-B48</f>
        <v>0.21638592238932219</v>
      </c>
      <c r="D62" s="118">
        <f t="shared" si="6"/>
        <v>5.054210350801569E-2</v>
      </c>
      <c r="E62" s="118">
        <f t="shared" si="6"/>
        <v>1.9813415536775958E-2</v>
      </c>
      <c r="F62" s="118">
        <f t="shared" si="6"/>
        <v>1.3989767948791032E-2</v>
      </c>
      <c r="G62" s="118">
        <f t="shared" si="6"/>
        <v>1.1086077740815159E-2</v>
      </c>
      <c r="H62" s="118">
        <f t="shared" si="6"/>
        <v>9.5244292256012608E-3</v>
      </c>
      <c r="I62" s="118">
        <f t="shared" si="6"/>
        <v>7.8163761620860805E-3</v>
      </c>
      <c r="J62" s="118">
        <f t="shared" si="6"/>
        <v>5.9781857223031309E-3</v>
      </c>
      <c r="K62" s="118"/>
      <c r="L62" s="132"/>
      <c r="M62" s="132"/>
      <c r="N62" s="132"/>
      <c r="O62" s="132"/>
      <c r="P62" s="132"/>
      <c r="Q62" s="132"/>
      <c r="R62" s="132"/>
      <c r="S62" s="132"/>
      <c r="T62" s="132"/>
      <c r="U62" s="133"/>
    </row>
    <row r="63" spans="1:21" x14ac:dyDescent="0.2">
      <c r="A63" s="149">
        <v>2017</v>
      </c>
      <c r="B63" s="118">
        <f t="shared" si="5"/>
        <v>0.5039843069584965</v>
      </c>
      <c r="C63" s="118">
        <f t="shared" si="6"/>
        <v>0.21483513352922501</v>
      </c>
      <c r="D63" s="118">
        <f t="shared" si="6"/>
        <v>4.4401214420016766E-2</v>
      </c>
      <c r="E63" s="118">
        <f t="shared" si="6"/>
        <v>2.1789560220418891E-2</v>
      </c>
      <c r="F63" s="118">
        <f t="shared" si="6"/>
        <v>1.4756993903481286E-2</v>
      </c>
      <c r="G63" s="118">
        <f t="shared" si="6"/>
        <v>1.1037222136304758E-2</v>
      </c>
      <c r="H63" s="118">
        <f t="shared" si="6"/>
        <v>8.9046615170482735E-3</v>
      </c>
      <c r="I63" s="118">
        <f t="shared" si="6"/>
        <v>7.8139625743750551E-3</v>
      </c>
      <c r="J63" s="118"/>
      <c r="K63" s="118"/>
      <c r="L63" s="132"/>
      <c r="M63" s="132"/>
      <c r="N63" s="132"/>
      <c r="O63" s="132"/>
      <c r="P63" s="132"/>
      <c r="Q63" s="132"/>
      <c r="R63" s="132"/>
      <c r="S63" s="132"/>
      <c r="T63" s="133"/>
      <c r="U63" s="133"/>
    </row>
    <row r="64" spans="1:21" x14ac:dyDescent="0.2">
      <c r="A64" s="149">
        <v>2018</v>
      </c>
      <c r="B64" s="118">
        <f t="shared" si="5"/>
        <v>0.49528665253059506</v>
      </c>
      <c r="C64" s="118">
        <f t="shared" si="6"/>
        <v>0.21231108887459399</v>
      </c>
      <c r="D64" s="118">
        <f t="shared" si="6"/>
        <v>5.0310119997776348E-2</v>
      </c>
      <c r="E64" s="118">
        <f t="shared" si="6"/>
        <v>2.3713657192322102E-2</v>
      </c>
      <c r="F64" s="118">
        <f t="shared" si="6"/>
        <v>1.5390846496557309E-2</v>
      </c>
      <c r="G64" s="118">
        <f t="shared" si="6"/>
        <v>1.1896536662457602E-2</v>
      </c>
      <c r="H64" s="118">
        <f t="shared" si="6"/>
        <v>9.2440378338455309E-3</v>
      </c>
      <c r="I64" s="118"/>
      <c r="J64" s="118"/>
      <c r="K64" s="118"/>
      <c r="L64" s="132"/>
      <c r="M64" s="132"/>
      <c r="N64" s="132"/>
      <c r="O64" s="132"/>
      <c r="P64" s="132"/>
      <c r="Q64" s="132"/>
      <c r="R64" s="132"/>
      <c r="S64" s="133"/>
      <c r="T64" s="133"/>
      <c r="U64" s="133"/>
    </row>
    <row r="65" spans="1:21" x14ac:dyDescent="0.2">
      <c r="A65" s="149">
        <v>2019</v>
      </c>
      <c r="B65" s="118">
        <f t="shared" si="5"/>
        <v>0.47504015621555229</v>
      </c>
      <c r="C65" s="118">
        <f t="shared" si="6"/>
        <v>0.20430852571572544</v>
      </c>
      <c r="D65" s="118">
        <f t="shared" si="6"/>
        <v>6.0313061005952573E-2</v>
      </c>
      <c r="E65" s="118">
        <f t="shared" si="6"/>
        <v>2.8699883468237264E-2</v>
      </c>
      <c r="F65" s="118">
        <f t="shared" si="6"/>
        <v>1.6960095745015891E-2</v>
      </c>
      <c r="G65" s="118">
        <f t="shared" si="6"/>
        <v>1.2322446537116893E-2</v>
      </c>
      <c r="H65" s="118"/>
      <c r="I65" s="118"/>
      <c r="J65" s="118"/>
      <c r="K65" s="118"/>
      <c r="L65" s="132"/>
      <c r="M65" s="132"/>
      <c r="N65" s="132"/>
      <c r="O65" s="132"/>
      <c r="P65" s="132"/>
      <c r="Q65" s="132"/>
      <c r="R65" s="133"/>
      <c r="S65" s="133"/>
      <c r="T65" s="133"/>
      <c r="U65" s="133"/>
    </row>
    <row r="66" spans="1:21" x14ac:dyDescent="0.2">
      <c r="A66" s="41">
        <v>2020</v>
      </c>
      <c r="B66" s="47">
        <f t="shared" si="5"/>
        <v>0.45829770992366414</v>
      </c>
      <c r="C66" s="47">
        <v>0.21969465648854961</v>
      </c>
      <c r="D66" s="47">
        <v>6.389312977099236E-2</v>
      </c>
      <c r="E66" s="47">
        <v>2.7725190839694658E-2</v>
      </c>
      <c r="F66" s="47">
        <v>1.7152671755725192E-2</v>
      </c>
      <c r="G66" s="47"/>
      <c r="H66" s="47"/>
      <c r="I66" s="47"/>
      <c r="J66" s="47"/>
      <c r="K66" s="47"/>
      <c r="L66" s="132"/>
      <c r="M66" s="132"/>
      <c r="N66" s="132"/>
      <c r="O66" s="132"/>
      <c r="P66" s="132"/>
      <c r="Q66" s="133"/>
      <c r="R66" s="133"/>
      <c r="S66" s="133"/>
      <c r="T66" s="133"/>
      <c r="U66" s="133"/>
    </row>
    <row r="67" spans="1:21" x14ac:dyDescent="0.2">
      <c r="A67" s="41">
        <v>2021</v>
      </c>
      <c r="B67" s="47">
        <f t="shared" si="5"/>
        <v>0.42530958591946266</v>
      </c>
      <c r="C67" s="47">
        <v>0.2272120775988726</v>
      </c>
      <c r="D67" s="47">
        <v>6.6069982909058203E-2</v>
      </c>
      <c r="E67" s="47">
        <v>2.8005157266648675E-2</v>
      </c>
      <c r="F67" s="47"/>
      <c r="G67" s="47"/>
      <c r="H67" s="47"/>
      <c r="I67" s="47"/>
      <c r="J67" s="47"/>
      <c r="K67" s="47"/>
      <c r="L67" s="132"/>
      <c r="M67" s="132"/>
      <c r="N67" s="132"/>
      <c r="O67" s="132"/>
      <c r="P67" s="133"/>
      <c r="Q67" s="133"/>
      <c r="R67" s="133"/>
      <c r="S67" s="133"/>
      <c r="T67" s="133"/>
      <c r="U67" s="133"/>
    </row>
    <row r="68" spans="1:21" x14ac:dyDescent="0.2">
      <c r="A68" s="41">
        <v>2022</v>
      </c>
      <c r="B68" s="47">
        <f t="shared" si="5"/>
        <v>0.48345882886475411</v>
      </c>
      <c r="C68" s="47">
        <v>0.22258450423400811</v>
      </c>
      <c r="D68" s="47">
        <v>5.7227526135128583E-2</v>
      </c>
      <c r="E68" s="47"/>
      <c r="F68" s="47"/>
      <c r="G68" s="95"/>
      <c r="H68" s="95"/>
      <c r="I68" s="95"/>
      <c r="J68" s="95"/>
      <c r="K68" s="47"/>
      <c r="L68" s="132"/>
      <c r="M68" s="132"/>
      <c r="N68" s="132"/>
      <c r="O68" s="133"/>
      <c r="P68" s="133"/>
      <c r="Q68" s="133"/>
      <c r="R68" s="133"/>
      <c r="S68" s="133"/>
      <c r="T68" s="133"/>
      <c r="U68" s="133"/>
    </row>
    <row r="69" spans="1:21" x14ac:dyDescent="0.2">
      <c r="A69" s="41">
        <v>2023</v>
      </c>
      <c r="B69" s="47">
        <f t="shared" si="5"/>
        <v>0.48736021420696174</v>
      </c>
      <c r="C69" s="47">
        <v>0.2349267601197039</v>
      </c>
      <c r="D69" s="95"/>
      <c r="E69" s="95"/>
      <c r="F69" s="95"/>
      <c r="G69" s="95"/>
      <c r="H69" s="95"/>
      <c r="I69" s="95"/>
      <c r="J69" s="46"/>
      <c r="K69" s="95"/>
      <c r="L69" s="132"/>
      <c r="M69" s="132"/>
      <c r="N69" s="133"/>
      <c r="O69" s="133"/>
      <c r="P69" s="133"/>
      <c r="Q69" s="133"/>
      <c r="R69" s="133"/>
      <c r="S69" s="133"/>
      <c r="T69" s="133"/>
      <c r="U69" s="133"/>
    </row>
    <row r="70" spans="1:21" x14ac:dyDescent="0.2">
      <c r="A70" s="147">
        <v>2024</v>
      </c>
      <c r="B70" s="47">
        <f t="shared" si="5"/>
        <v>0.50742967508800352</v>
      </c>
      <c r="C70" s="82"/>
      <c r="D70" s="82"/>
      <c r="E70" s="82"/>
      <c r="F70" s="82"/>
      <c r="G70" s="82"/>
      <c r="H70" s="82"/>
      <c r="I70" s="82"/>
      <c r="J70" s="82"/>
      <c r="K70" s="95"/>
      <c r="L70" s="132"/>
      <c r="M70" s="132"/>
      <c r="N70" s="133"/>
      <c r="O70" s="133"/>
      <c r="P70" s="133"/>
      <c r="Q70" s="133"/>
      <c r="R70" s="133"/>
      <c r="S70" s="133"/>
      <c r="T70" s="133"/>
      <c r="U70" s="133"/>
    </row>
    <row r="71" spans="1:21" x14ac:dyDescent="0.2">
      <c r="A71" s="134"/>
      <c r="B71" s="126"/>
      <c r="C71" s="126"/>
      <c r="D71" s="126"/>
      <c r="E71" s="126"/>
      <c r="F71" s="126"/>
      <c r="G71" s="126"/>
      <c r="H71" s="126"/>
      <c r="I71" s="126"/>
      <c r="J71" s="44"/>
      <c r="K71" s="44"/>
      <c r="L71" s="132"/>
      <c r="M71" s="132"/>
      <c r="N71" s="133"/>
      <c r="O71" s="133"/>
      <c r="P71" s="133"/>
      <c r="Q71" s="133"/>
      <c r="R71" s="133"/>
      <c r="S71" s="133"/>
      <c r="T71" s="133"/>
      <c r="U71" s="133"/>
    </row>
    <row r="72" spans="1:21" ht="15.75" x14ac:dyDescent="0.25">
      <c r="A72" s="21" t="s">
        <v>149</v>
      </c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45"/>
      <c r="M72" s="112"/>
    </row>
    <row r="73" spans="1:21" ht="15.75" x14ac:dyDescent="0.25">
      <c r="A73" s="21" t="s">
        <v>11</v>
      </c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45"/>
      <c r="M73" s="45"/>
    </row>
    <row r="74" spans="1:21" x14ac:dyDescent="0.25">
      <c r="A74" s="60" t="s">
        <v>40</v>
      </c>
      <c r="B74" s="1" t="s">
        <v>89</v>
      </c>
      <c r="C74" s="1" t="s">
        <v>85</v>
      </c>
      <c r="D74" s="1" t="s">
        <v>90</v>
      </c>
      <c r="E74" s="1" t="s">
        <v>86</v>
      </c>
      <c r="F74" s="1" t="s">
        <v>87</v>
      </c>
      <c r="G74" s="1" t="s">
        <v>88</v>
      </c>
      <c r="H74" s="1" t="s">
        <v>91</v>
      </c>
      <c r="I74" s="1" t="s">
        <v>97</v>
      </c>
      <c r="J74" s="1" t="s">
        <v>110</v>
      </c>
      <c r="K74" s="1" t="s">
        <v>127</v>
      </c>
      <c r="L74" s="45"/>
      <c r="M74" s="45"/>
    </row>
    <row r="75" spans="1:21" ht="15" customHeight="1" x14ac:dyDescent="0.25">
      <c r="A75" s="149">
        <v>2015</v>
      </c>
      <c r="B75" s="118">
        <v>0.48894442239989194</v>
      </c>
      <c r="C75" s="118">
        <v>0.65399714640303253</v>
      </c>
      <c r="D75" s="118">
        <v>0.70038076101547531</v>
      </c>
      <c r="E75" s="118">
        <v>0.72207822908136132</v>
      </c>
      <c r="F75" s="118">
        <v>0.7330789298167113</v>
      </c>
      <c r="G75" s="118">
        <v>0.74304119141894687</v>
      </c>
      <c r="H75" s="118">
        <v>0.75157665453747247</v>
      </c>
      <c r="I75" s="118">
        <v>0.75805212457892557</v>
      </c>
      <c r="J75" s="118">
        <v>0.76398726856737609</v>
      </c>
      <c r="K75" s="118">
        <v>0.76934831612451138</v>
      </c>
      <c r="L75" s="45"/>
      <c r="M75" s="45"/>
      <c r="N75" s="111"/>
    </row>
    <row r="76" spans="1:21" ht="15" customHeight="1" x14ac:dyDescent="0.25">
      <c r="A76" s="149">
        <v>2016</v>
      </c>
      <c r="B76" s="118">
        <v>0.48939375883144076</v>
      </c>
      <c r="C76" s="118">
        <v>0.65551848005584024</v>
      </c>
      <c r="D76" s="118">
        <v>0.70137387425730779</v>
      </c>
      <c r="E76" s="118">
        <v>0.71936873286913294</v>
      </c>
      <c r="F76" s="118">
        <v>0.73102197858322404</v>
      </c>
      <c r="G76" s="118">
        <v>0.74192614787449562</v>
      </c>
      <c r="H76" s="118">
        <v>0.75023408638213107</v>
      </c>
      <c r="I76" s="118">
        <v>0.75690767633088751</v>
      </c>
      <c r="J76" s="118">
        <v>0.76257682289449935</v>
      </c>
      <c r="K76" s="118"/>
      <c r="L76" s="45"/>
      <c r="M76" s="45"/>
    </row>
    <row r="77" spans="1:21" ht="15" customHeight="1" x14ac:dyDescent="0.25">
      <c r="A77" s="149">
        <v>2017</v>
      </c>
      <c r="B77" s="118">
        <v>0.48914031720375795</v>
      </c>
      <c r="C77" s="118">
        <v>0.65531030070377483</v>
      </c>
      <c r="D77" s="118">
        <v>0.69359699632959559</v>
      </c>
      <c r="E77" s="118">
        <v>0.71239519143347818</v>
      </c>
      <c r="F77" s="118">
        <v>0.72642859548102501</v>
      </c>
      <c r="G77" s="118">
        <v>0.73751557396370004</v>
      </c>
      <c r="H77" s="118">
        <v>0.74580765733912513</v>
      </c>
      <c r="I77" s="118">
        <v>0.75353571067784619</v>
      </c>
      <c r="J77" s="118"/>
      <c r="K77" s="118"/>
      <c r="L77" s="45"/>
      <c r="M77" s="45"/>
      <c r="N77" s="59"/>
    </row>
    <row r="78" spans="1:21" ht="15" customHeight="1" x14ac:dyDescent="0.25">
      <c r="A78" s="149">
        <v>2018</v>
      </c>
      <c r="B78" s="118">
        <v>0.4864252286920932</v>
      </c>
      <c r="C78" s="118">
        <v>0.64428392062223816</v>
      </c>
      <c r="D78" s="118">
        <v>0.68316565297503551</v>
      </c>
      <c r="E78" s="118">
        <v>0.70579842483734734</v>
      </c>
      <c r="F78" s="118">
        <v>0.7211994716845761</v>
      </c>
      <c r="G78" s="118">
        <v>0.73198591158869664</v>
      </c>
      <c r="H78" s="118">
        <v>0.7407667096058832</v>
      </c>
      <c r="I78" s="118"/>
      <c r="J78" s="118"/>
      <c r="K78" s="118"/>
      <c r="L78" s="45"/>
      <c r="M78" s="45"/>
      <c r="N78" s="59"/>
    </row>
    <row r="79" spans="1:21" ht="15" customHeight="1" x14ac:dyDescent="0.25">
      <c r="A79" s="149">
        <v>2019</v>
      </c>
      <c r="B79" s="118">
        <v>0.4675386120511299</v>
      </c>
      <c r="C79" s="118">
        <v>0.61192282401244569</v>
      </c>
      <c r="D79" s="118">
        <v>0.66213051915767185</v>
      </c>
      <c r="E79" s="118">
        <v>0.6876473512854645</v>
      </c>
      <c r="F79" s="118">
        <v>0.70360539526230537</v>
      </c>
      <c r="G79" s="118">
        <v>0.71524113486551943</v>
      </c>
      <c r="H79" s="118"/>
      <c r="I79" s="118"/>
      <c r="J79" s="118"/>
      <c r="K79" s="118"/>
      <c r="L79" s="45"/>
      <c r="M79" s="45"/>
      <c r="N79" s="59"/>
    </row>
    <row r="80" spans="1:21" ht="15" customHeight="1" x14ac:dyDescent="0.25">
      <c r="A80" s="41">
        <v>2020</v>
      </c>
      <c r="B80" s="47">
        <v>0.43300215033510697</v>
      </c>
      <c r="C80" s="47">
        <v>0.60122270879439976</v>
      </c>
      <c r="D80" s="47">
        <v>0.65294062249846974</v>
      </c>
      <c r="E80" s="47">
        <v>0.67690822620897495</v>
      </c>
      <c r="F80" s="47">
        <v>0.69314561064808278</v>
      </c>
      <c r="G80" s="47"/>
      <c r="H80" s="47"/>
      <c r="I80" s="47"/>
      <c r="J80" s="47"/>
      <c r="K80" s="47"/>
      <c r="L80" s="45"/>
      <c r="M80" s="45"/>
      <c r="N80" s="59"/>
    </row>
    <row r="81" spans="1:21" ht="15" customHeight="1" x14ac:dyDescent="0.25">
      <c r="A81" s="41">
        <v>2021</v>
      </c>
      <c r="B81" s="47">
        <v>0.42387983509811356</v>
      </c>
      <c r="C81" s="47">
        <v>0.59885991847720998</v>
      </c>
      <c r="D81" s="47">
        <v>0.64816805760737572</v>
      </c>
      <c r="E81" s="47">
        <v>0.67191331049045167</v>
      </c>
      <c r="F81" s="47"/>
      <c r="G81" s="47"/>
      <c r="H81" s="47"/>
      <c r="I81" s="47"/>
      <c r="J81" s="47"/>
      <c r="K81" s="47"/>
      <c r="L81" s="45"/>
      <c r="M81" s="45"/>
      <c r="N81" s="59"/>
    </row>
    <row r="82" spans="1:21" ht="15" customHeight="1" x14ac:dyDescent="0.25">
      <c r="A82" s="41">
        <v>2022</v>
      </c>
      <c r="B82" s="47">
        <v>0.48398402349115133</v>
      </c>
      <c r="C82" s="47">
        <v>0.6495429644948929</v>
      </c>
      <c r="D82" s="47">
        <v>0.69338364144420062</v>
      </c>
      <c r="E82" s="47"/>
      <c r="F82" s="47"/>
      <c r="G82" s="95"/>
      <c r="H82" s="95"/>
      <c r="I82" s="95"/>
      <c r="J82" s="95"/>
      <c r="K82" s="47"/>
      <c r="L82" s="45"/>
      <c r="M82" s="45"/>
      <c r="N82" s="59"/>
    </row>
    <row r="83" spans="1:21" x14ac:dyDescent="0.25">
      <c r="A83" s="41">
        <v>2023</v>
      </c>
      <c r="B83" s="47">
        <v>0.48777872566898073</v>
      </c>
      <c r="C83" s="47">
        <v>0.66017578598877658</v>
      </c>
      <c r="D83" s="95"/>
      <c r="E83" s="95"/>
      <c r="F83" s="95"/>
      <c r="G83" s="95"/>
      <c r="H83" s="95"/>
      <c r="I83" s="95"/>
      <c r="J83" s="46"/>
      <c r="K83" s="95"/>
      <c r="L83" s="45"/>
      <c r="M83" s="45"/>
      <c r="N83" s="59"/>
    </row>
    <row r="84" spans="1:21" x14ac:dyDescent="0.25">
      <c r="A84" s="41">
        <v>2024</v>
      </c>
      <c r="B84" s="47">
        <v>0.50222336041720017</v>
      </c>
      <c r="C84" s="82"/>
      <c r="D84" s="82"/>
      <c r="E84" s="82"/>
      <c r="F84" s="82"/>
      <c r="G84" s="82"/>
      <c r="H84" s="82"/>
      <c r="I84" s="82"/>
      <c r="J84" s="82"/>
      <c r="K84" s="95"/>
      <c r="L84" s="45"/>
      <c r="M84" s="45"/>
      <c r="N84" s="59"/>
    </row>
    <row r="85" spans="1:21" x14ac:dyDescent="0.25">
      <c r="A85" s="134"/>
      <c r="B85" s="126"/>
      <c r="C85" s="126"/>
      <c r="D85" s="126"/>
      <c r="E85" s="126"/>
      <c r="F85" s="126"/>
      <c r="G85" s="126"/>
      <c r="H85" s="126"/>
      <c r="I85" s="126"/>
      <c r="J85" s="44"/>
      <c r="K85" s="44"/>
      <c r="L85" s="45"/>
      <c r="M85" s="45"/>
    </row>
    <row r="86" spans="1:21" ht="15.75" x14ac:dyDescent="0.25">
      <c r="A86" s="21" t="s">
        <v>150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5"/>
      <c r="M86" s="45"/>
    </row>
    <row r="87" spans="1:21" ht="15.75" x14ac:dyDescent="0.25">
      <c r="A87" s="21" t="s">
        <v>11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5"/>
      <c r="M87" s="112"/>
    </row>
    <row r="88" spans="1:21" x14ac:dyDescent="0.25">
      <c r="A88" s="60" t="s">
        <v>40</v>
      </c>
      <c r="B88" s="1" t="s">
        <v>89</v>
      </c>
      <c r="C88" s="1" t="s">
        <v>85</v>
      </c>
      <c r="D88" s="1" t="s">
        <v>90</v>
      </c>
      <c r="E88" s="1" t="s">
        <v>86</v>
      </c>
      <c r="F88" s="1" t="s">
        <v>87</v>
      </c>
      <c r="G88" s="1" t="s">
        <v>88</v>
      </c>
      <c r="H88" s="1" t="s">
        <v>91</v>
      </c>
      <c r="I88" s="1" t="s">
        <v>97</v>
      </c>
      <c r="J88" s="1" t="s">
        <v>110</v>
      </c>
      <c r="K88" s="1" t="s">
        <v>127</v>
      </c>
      <c r="L88" s="45"/>
      <c r="M88" s="45"/>
    </row>
    <row r="89" spans="1:21" x14ac:dyDescent="0.2">
      <c r="A89" s="149">
        <v>2015</v>
      </c>
      <c r="B89" s="118">
        <f>B75</f>
        <v>0.48894442239989194</v>
      </c>
      <c r="C89" s="118">
        <f>C75-B75</f>
        <v>0.16505272400314058</v>
      </c>
      <c r="D89" s="118">
        <f t="shared" ref="D89:K89" si="7">D75-C75</f>
        <v>4.6383614612442781E-2</v>
      </c>
      <c r="E89" s="118">
        <f t="shared" si="7"/>
        <v>2.1697468065886016E-2</v>
      </c>
      <c r="F89" s="118">
        <f t="shared" si="7"/>
        <v>1.1000700735349977E-2</v>
      </c>
      <c r="G89" s="118">
        <f t="shared" si="7"/>
        <v>9.962261602235567E-3</v>
      </c>
      <c r="H89" s="118">
        <f t="shared" si="7"/>
        <v>8.5354631185255991E-3</v>
      </c>
      <c r="I89" s="118">
        <f t="shared" si="7"/>
        <v>6.4754700414531019E-3</v>
      </c>
      <c r="J89" s="118">
        <f t="shared" si="7"/>
        <v>5.9351439884505197E-3</v>
      </c>
      <c r="K89" s="118">
        <f t="shared" si="7"/>
        <v>5.36104755713529E-3</v>
      </c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x14ac:dyDescent="0.2">
      <c r="A90" s="149">
        <v>2016</v>
      </c>
      <c r="B90" s="118">
        <f>B76</f>
        <v>0.48939375883144076</v>
      </c>
      <c r="C90" s="118">
        <f t="shared" ref="C90:J93" si="8">C76-B76</f>
        <v>0.16612472122439947</v>
      </c>
      <c r="D90" s="118">
        <f t="shared" si="8"/>
        <v>4.5855394201467559E-2</v>
      </c>
      <c r="E90" s="118">
        <f t="shared" si="8"/>
        <v>1.7994858611825149E-2</v>
      </c>
      <c r="F90" s="118">
        <f t="shared" si="8"/>
        <v>1.1653245714091098E-2</v>
      </c>
      <c r="G90" s="118">
        <f t="shared" si="8"/>
        <v>1.0904169291271582E-2</v>
      </c>
      <c r="H90" s="118">
        <f t="shared" si="8"/>
        <v>8.3079385076354484E-3</v>
      </c>
      <c r="I90" s="118">
        <f t="shared" si="8"/>
        <v>6.6735899487564421E-3</v>
      </c>
      <c r="J90" s="118">
        <f t="shared" si="8"/>
        <v>5.6691465636118377E-3</v>
      </c>
      <c r="K90" s="118"/>
      <c r="L90" s="132"/>
      <c r="M90" s="132"/>
      <c r="N90" s="132"/>
      <c r="O90" s="132"/>
      <c r="P90" s="132"/>
      <c r="Q90" s="132"/>
      <c r="R90" s="132"/>
      <c r="S90" s="132"/>
      <c r="T90" s="132"/>
      <c r="U90" s="133"/>
    </row>
    <row r="91" spans="1:21" x14ac:dyDescent="0.2">
      <c r="A91" s="149">
        <v>2017</v>
      </c>
      <c r="B91" s="118">
        <f>B77</f>
        <v>0.48914031720375795</v>
      </c>
      <c r="C91" s="118">
        <f t="shared" si="8"/>
        <v>0.16616998350001688</v>
      </c>
      <c r="D91" s="118">
        <f t="shared" si="8"/>
        <v>3.8286695625820766E-2</v>
      </c>
      <c r="E91" s="118">
        <f t="shared" si="8"/>
        <v>1.8798195103882587E-2</v>
      </c>
      <c r="F91" s="118">
        <f t="shared" si="8"/>
        <v>1.4033404047546827E-2</v>
      </c>
      <c r="G91" s="118">
        <f t="shared" si="8"/>
        <v>1.1086978482675036E-2</v>
      </c>
      <c r="H91" s="118">
        <f t="shared" si="8"/>
        <v>8.2920833754250856E-3</v>
      </c>
      <c r="I91" s="118">
        <f t="shared" si="8"/>
        <v>7.7280533387210637E-3</v>
      </c>
      <c r="J91" s="118"/>
      <c r="K91" s="118"/>
      <c r="L91" s="132"/>
      <c r="M91" s="132"/>
      <c r="N91" s="132"/>
      <c r="O91" s="132"/>
      <c r="P91" s="132"/>
      <c r="Q91" s="132"/>
      <c r="R91" s="132"/>
      <c r="S91" s="132"/>
      <c r="T91" s="133"/>
      <c r="U91" s="133"/>
    </row>
    <row r="92" spans="1:21" x14ac:dyDescent="0.2">
      <c r="A92" s="149">
        <v>2018</v>
      </c>
      <c r="B92" s="118">
        <f>B78</f>
        <v>0.4864252286920932</v>
      </c>
      <c r="C92" s="118">
        <f t="shared" si="8"/>
        <v>0.15785869193014496</v>
      </c>
      <c r="D92" s="118">
        <f t="shared" si="8"/>
        <v>3.8881732352797349E-2</v>
      </c>
      <c r="E92" s="118">
        <f t="shared" si="8"/>
        <v>2.2632771862311829E-2</v>
      </c>
      <c r="F92" s="118">
        <f t="shared" si="8"/>
        <v>1.5401046847228761E-2</v>
      </c>
      <c r="G92" s="118">
        <f t="shared" si="8"/>
        <v>1.0786439904120537E-2</v>
      </c>
      <c r="H92" s="118">
        <f t="shared" si="8"/>
        <v>8.7807980171865641E-3</v>
      </c>
      <c r="I92" s="118"/>
      <c r="J92" s="118"/>
      <c r="K92" s="118"/>
      <c r="L92" s="132"/>
      <c r="M92" s="132"/>
      <c r="N92" s="132"/>
      <c r="O92" s="132"/>
      <c r="P92" s="132"/>
      <c r="Q92" s="132"/>
      <c r="R92" s="132"/>
      <c r="S92" s="133"/>
      <c r="T92" s="133"/>
      <c r="U92" s="133"/>
    </row>
    <row r="93" spans="1:21" x14ac:dyDescent="0.2">
      <c r="A93" s="149">
        <v>2019</v>
      </c>
      <c r="B93" s="118">
        <f>B79</f>
        <v>0.4675386120511299</v>
      </c>
      <c r="C93" s="118">
        <f t="shared" si="8"/>
        <v>0.14438421196131579</v>
      </c>
      <c r="D93" s="118">
        <f t="shared" si="8"/>
        <v>5.0207695145226161E-2</v>
      </c>
      <c r="E93" s="118">
        <f t="shared" si="8"/>
        <v>2.5516832127792655E-2</v>
      </c>
      <c r="F93" s="118">
        <f t="shared" si="8"/>
        <v>1.5958043976840863E-2</v>
      </c>
      <c r="G93" s="118">
        <f t="shared" si="8"/>
        <v>1.1635739603214068E-2</v>
      </c>
      <c r="H93" s="118"/>
      <c r="I93" s="118"/>
      <c r="J93" s="118"/>
      <c r="K93" s="118"/>
      <c r="L93" s="132"/>
      <c r="M93" s="132"/>
      <c r="N93" s="132"/>
      <c r="O93" s="132"/>
      <c r="P93" s="132"/>
      <c r="Q93" s="132"/>
      <c r="R93" s="133"/>
      <c r="S93" s="133"/>
      <c r="T93" s="133"/>
      <c r="U93" s="133"/>
    </row>
    <row r="94" spans="1:21" x14ac:dyDescent="0.2">
      <c r="A94" s="41">
        <v>2020</v>
      </c>
      <c r="B94" s="47">
        <v>0.43300215033510697</v>
      </c>
      <c r="C94" s="47">
        <v>0.16822055845929273</v>
      </c>
      <c r="D94" s="47">
        <v>5.1717913704069939E-2</v>
      </c>
      <c r="E94" s="47">
        <v>2.3967603710505249E-2</v>
      </c>
      <c r="F94" s="47">
        <v>1.6237384439107848E-2</v>
      </c>
      <c r="G94" s="47"/>
      <c r="H94" s="47"/>
      <c r="I94" s="47"/>
      <c r="J94" s="47"/>
      <c r="K94" s="47"/>
      <c r="L94" s="132"/>
      <c r="M94" s="132"/>
      <c r="N94" s="132"/>
      <c r="O94" s="132"/>
      <c r="P94" s="132"/>
      <c r="Q94" s="133"/>
      <c r="R94" s="133"/>
      <c r="S94" s="133"/>
      <c r="T94" s="133"/>
      <c r="U94" s="133"/>
    </row>
    <row r="95" spans="1:21" x14ac:dyDescent="0.2">
      <c r="A95" s="41">
        <v>2021</v>
      </c>
      <c r="B95" s="47">
        <v>0.42387983509811356</v>
      </c>
      <c r="C95" s="47">
        <v>0.17498008337909643</v>
      </c>
      <c r="D95" s="47">
        <v>4.9308139130165754E-2</v>
      </c>
      <c r="E95" s="47">
        <v>2.3745252883075899E-2</v>
      </c>
      <c r="F95" s="47"/>
      <c r="G95" s="47"/>
      <c r="H95" s="47"/>
      <c r="I95" s="47"/>
      <c r="J95" s="47"/>
      <c r="K95" s="47"/>
      <c r="L95" s="132"/>
      <c r="M95" s="132"/>
      <c r="N95" s="132"/>
      <c r="O95" s="132"/>
      <c r="P95" s="133"/>
      <c r="Q95" s="133"/>
      <c r="R95" s="133"/>
      <c r="S95" s="133"/>
      <c r="T95" s="133"/>
      <c r="U95" s="133"/>
    </row>
    <row r="96" spans="1:21" x14ac:dyDescent="0.2">
      <c r="A96" s="41">
        <v>2022</v>
      </c>
      <c r="B96" s="47">
        <v>0.48398402349115133</v>
      </c>
      <c r="C96" s="47">
        <v>0.16555894100374152</v>
      </c>
      <c r="D96" s="47">
        <v>4.3840676949307739E-2</v>
      </c>
      <c r="E96" s="47"/>
      <c r="F96" s="47"/>
      <c r="G96" s="95"/>
      <c r="H96" s="95"/>
      <c r="I96" s="95"/>
      <c r="J96" s="95"/>
      <c r="K96" s="47"/>
      <c r="L96" s="132"/>
      <c r="M96" s="132"/>
      <c r="N96" s="132"/>
      <c r="O96" s="132"/>
      <c r="P96" s="133"/>
      <c r="Q96" s="133"/>
      <c r="R96" s="133"/>
      <c r="S96" s="133"/>
      <c r="T96" s="133"/>
      <c r="U96" s="133"/>
    </row>
    <row r="97" spans="1:21" x14ac:dyDescent="0.2">
      <c r="A97" s="41">
        <v>2023</v>
      </c>
      <c r="B97" s="47">
        <v>0.48777872566898073</v>
      </c>
      <c r="C97" s="47">
        <v>0.17239706031979588</v>
      </c>
      <c r="D97" s="95"/>
      <c r="E97" s="95"/>
      <c r="F97" s="95"/>
      <c r="G97" s="95"/>
      <c r="H97" s="95"/>
      <c r="I97" s="95"/>
      <c r="J97" s="46"/>
      <c r="K97" s="95"/>
      <c r="L97" s="132"/>
      <c r="M97" s="132"/>
      <c r="N97" s="132"/>
      <c r="O97" s="132"/>
      <c r="P97" s="133"/>
      <c r="Q97" s="133"/>
      <c r="R97" s="133"/>
      <c r="S97" s="133"/>
      <c r="T97" s="133"/>
      <c r="U97" s="133"/>
    </row>
    <row r="98" spans="1:21" x14ac:dyDescent="0.2">
      <c r="A98" s="147">
        <v>2024</v>
      </c>
      <c r="B98" s="47">
        <v>0.50222336041720017</v>
      </c>
      <c r="C98" s="82"/>
      <c r="D98" s="82"/>
      <c r="E98" s="82"/>
      <c r="F98" s="82"/>
      <c r="G98" s="82"/>
      <c r="H98" s="82"/>
      <c r="I98" s="82"/>
      <c r="J98" s="82"/>
      <c r="K98" s="95"/>
      <c r="L98" s="132"/>
      <c r="M98" s="132"/>
      <c r="N98" s="132"/>
      <c r="O98" s="132"/>
      <c r="P98" s="133"/>
      <c r="Q98" s="133"/>
      <c r="R98" s="133"/>
      <c r="S98" s="133"/>
      <c r="T98" s="133"/>
      <c r="U98" s="133"/>
    </row>
    <row r="99" spans="1:21" x14ac:dyDescent="0.25">
      <c r="A99" s="134"/>
      <c r="B99" s="126"/>
      <c r="C99" s="126"/>
      <c r="D99" s="126"/>
      <c r="E99" s="126"/>
      <c r="F99" s="126"/>
      <c r="G99" s="126"/>
      <c r="H99" s="126"/>
      <c r="I99" s="126"/>
      <c r="J99" s="44"/>
      <c r="K99" s="44"/>
      <c r="L99" s="125"/>
      <c r="M99" s="125"/>
      <c r="N99" s="59"/>
    </row>
    <row r="100" spans="1:21" ht="15.75" x14ac:dyDescent="0.25">
      <c r="A100" s="21" t="s">
        <v>149</v>
      </c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45"/>
      <c r="M100" s="45"/>
      <c r="N100" s="59"/>
    </row>
    <row r="101" spans="1:21" ht="15.75" x14ac:dyDescent="0.25">
      <c r="A101" s="21" t="s">
        <v>96</v>
      </c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45"/>
      <c r="M101" s="45"/>
      <c r="N101" s="59"/>
    </row>
    <row r="102" spans="1:21" x14ac:dyDescent="0.25">
      <c r="A102" s="60" t="s">
        <v>40</v>
      </c>
      <c r="B102" s="1" t="s">
        <v>89</v>
      </c>
      <c r="C102" s="1" t="s">
        <v>85</v>
      </c>
      <c r="D102" s="1" t="s">
        <v>90</v>
      </c>
      <c r="E102" s="1" t="s">
        <v>86</v>
      </c>
      <c r="F102" s="1" t="s">
        <v>87</v>
      </c>
      <c r="G102" s="1" t="s">
        <v>88</v>
      </c>
      <c r="H102" s="1" t="s">
        <v>91</v>
      </c>
      <c r="I102" s="1" t="s">
        <v>97</v>
      </c>
      <c r="J102" s="1" t="s">
        <v>110</v>
      </c>
      <c r="K102" s="1" t="s">
        <v>127</v>
      </c>
      <c r="L102" s="45"/>
      <c r="M102" s="45"/>
      <c r="N102" s="59"/>
    </row>
    <row r="103" spans="1:21" x14ac:dyDescent="0.25">
      <c r="A103" s="149">
        <v>2015</v>
      </c>
      <c r="B103" s="118">
        <v>0.54869064607803675</v>
      </c>
      <c r="C103" s="118">
        <v>0.73545806042421358</v>
      </c>
      <c r="D103" s="118">
        <v>0.77637308353763401</v>
      </c>
      <c r="E103" s="118">
        <v>0.79385146425652853</v>
      </c>
      <c r="F103" s="118">
        <v>0.8029199751180065</v>
      </c>
      <c r="G103" s="118">
        <v>0.81144571700391521</v>
      </c>
      <c r="H103" s="118">
        <v>0.81858099454791611</v>
      </c>
      <c r="I103" s="118">
        <v>0.8242709209996707</v>
      </c>
      <c r="J103" s="118">
        <v>0.82896068888970198</v>
      </c>
      <c r="K103" s="118">
        <v>0.83340041713930257</v>
      </c>
      <c r="L103" s="45"/>
      <c r="M103" s="45"/>
      <c r="N103" s="39"/>
      <c r="O103" s="39"/>
      <c r="P103" s="39"/>
      <c r="Q103" s="39"/>
      <c r="R103" s="107"/>
    </row>
    <row r="104" spans="1:21" x14ac:dyDescent="0.25">
      <c r="A104" s="149">
        <v>2016</v>
      </c>
      <c r="B104" s="118">
        <v>0.52937762597104254</v>
      </c>
      <c r="C104" s="118">
        <v>0.728313635401868</v>
      </c>
      <c r="D104" s="118">
        <v>0.76987576701024696</v>
      </c>
      <c r="E104" s="118">
        <v>0.78559380950941571</v>
      </c>
      <c r="F104" s="118">
        <v>0.79649366744249317</v>
      </c>
      <c r="G104" s="118">
        <v>0.80561013209201104</v>
      </c>
      <c r="H104" s="118">
        <v>0.81286461324547354</v>
      </c>
      <c r="I104" s="118">
        <v>0.81909742163649002</v>
      </c>
      <c r="J104" s="118">
        <v>0.82394583320738746</v>
      </c>
      <c r="K104" s="118"/>
      <c r="L104" s="106"/>
      <c r="M104" s="106"/>
      <c r="N104" s="39"/>
      <c r="O104" s="39"/>
      <c r="P104" s="39"/>
      <c r="Q104" s="39"/>
      <c r="R104" s="107"/>
    </row>
    <row r="105" spans="1:21" x14ac:dyDescent="0.25">
      <c r="A105" s="149">
        <v>2017</v>
      </c>
      <c r="B105" s="118">
        <v>0.52502697965048684</v>
      </c>
      <c r="C105" s="118">
        <v>0.72390724962586228</v>
      </c>
      <c r="D105" s="118">
        <v>0.7610288637542556</v>
      </c>
      <c r="E105" s="118">
        <v>0.77878475306912154</v>
      </c>
      <c r="F105" s="118">
        <v>0.79087044401647999</v>
      </c>
      <c r="G105" s="118">
        <v>0.8002492263846076</v>
      </c>
      <c r="H105" s="118">
        <v>0.80738616376200667</v>
      </c>
      <c r="I105" s="118">
        <v>0.81393282812322998</v>
      </c>
      <c r="J105" s="118"/>
      <c r="K105" s="118"/>
      <c r="L105" s="106"/>
      <c r="M105" s="106"/>
      <c r="N105" s="39"/>
      <c r="O105" s="39"/>
      <c r="P105" s="39"/>
      <c r="Q105" s="39"/>
      <c r="R105" s="107"/>
    </row>
    <row r="106" spans="1:21" x14ac:dyDescent="0.25">
      <c r="A106" s="149">
        <v>2018</v>
      </c>
      <c r="B106" s="118">
        <v>0.51395936903307937</v>
      </c>
      <c r="C106" s="118">
        <v>0.70964283052081722</v>
      </c>
      <c r="D106" s="118">
        <v>0.75123710571734925</v>
      </c>
      <c r="E106" s="118">
        <v>0.77124295437473833</v>
      </c>
      <c r="F106" s="118">
        <v>0.78424188212088375</v>
      </c>
      <c r="G106" s="118">
        <v>0.79406992012568878</v>
      </c>
      <c r="H106" s="118">
        <v>0.80186812997780954</v>
      </c>
      <c r="I106" s="118"/>
      <c r="J106" s="118"/>
      <c r="K106" s="118"/>
      <c r="L106" s="106"/>
      <c r="M106" s="106"/>
      <c r="N106" s="39"/>
      <c r="O106" s="39"/>
      <c r="P106" s="39"/>
      <c r="Q106" s="39"/>
      <c r="R106" s="107"/>
    </row>
    <row r="107" spans="1:21" x14ac:dyDescent="0.25">
      <c r="A107" s="149">
        <v>2019</v>
      </c>
      <c r="B107" s="118">
        <v>0.48978662649518839</v>
      </c>
      <c r="C107" s="118">
        <v>0.67494828671643137</v>
      </c>
      <c r="D107" s="118">
        <v>0.72727426027520459</v>
      </c>
      <c r="E107" s="118">
        <v>0.751051128698624</v>
      </c>
      <c r="F107" s="118">
        <v>0.76548588002518214</v>
      </c>
      <c r="G107" s="118">
        <v>0.7757667056389963</v>
      </c>
      <c r="H107" s="118"/>
      <c r="I107" s="118"/>
      <c r="J107" s="118"/>
      <c r="K107" s="118"/>
      <c r="L107" s="106"/>
      <c r="M107" s="106"/>
      <c r="N107" s="39"/>
      <c r="O107" s="39"/>
      <c r="P107" s="39"/>
      <c r="Q107" s="39"/>
      <c r="R107" s="107"/>
    </row>
    <row r="108" spans="1:21" x14ac:dyDescent="0.25">
      <c r="A108" s="41">
        <v>2020</v>
      </c>
      <c r="B108" s="47">
        <v>0.46882143659856262</v>
      </c>
      <c r="C108" s="47">
        <v>0.67178497618094801</v>
      </c>
      <c r="D108" s="47">
        <v>0.72562864206735112</v>
      </c>
      <c r="E108" s="47">
        <v>0.74882823421062727</v>
      </c>
      <c r="F108" s="47">
        <v>0.76323478623154639</v>
      </c>
      <c r="G108" s="47"/>
      <c r="H108" s="47"/>
      <c r="I108" s="47"/>
      <c r="J108" s="47"/>
      <c r="K108" s="47"/>
      <c r="L108" s="106"/>
      <c r="M108" s="106"/>
    </row>
    <row r="109" spans="1:21" x14ac:dyDescent="0.25">
      <c r="A109" s="41">
        <v>2021</v>
      </c>
      <c r="B109" s="47">
        <v>0.43862351512817632</v>
      </c>
      <c r="C109" s="47">
        <v>0.65085121062849993</v>
      </c>
      <c r="D109" s="47">
        <v>0.70628285972540905</v>
      </c>
      <c r="E109" s="47">
        <v>0.72946317303938091</v>
      </c>
      <c r="F109" s="47"/>
      <c r="G109" s="47"/>
      <c r="H109" s="47"/>
      <c r="I109" s="47"/>
      <c r="J109" s="47"/>
      <c r="K109" s="47"/>
      <c r="L109" s="106"/>
      <c r="M109" s="106"/>
    </row>
    <row r="110" spans="1:21" x14ac:dyDescent="0.25">
      <c r="A110" s="41">
        <v>2022</v>
      </c>
      <c r="B110" s="47">
        <v>0.49533936879024648</v>
      </c>
      <c r="C110" s="47">
        <v>0.70269696681988014</v>
      </c>
      <c r="D110" s="47">
        <v>0.75111279900364691</v>
      </c>
      <c r="E110" s="47"/>
      <c r="F110" s="47"/>
      <c r="G110" s="95"/>
      <c r="H110" s="95"/>
      <c r="I110" s="95"/>
      <c r="J110" s="95"/>
      <c r="K110" s="47"/>
      <c r="L110" s="106"/>
      <c r="M110" s="106"/>
    </row>
    <row r="111" spans="1:21" x14ac:dyDescent="0.25">
      <c r="A111" s="41">
        <v>2023</v>
      </c>
      <c r="B111" s="47">
        <v>0.49437341297806414</v>
      </c>
      <c r="C111" s="47">
        <v>0.71389979529514414</v>
      </c>
      <c r="D111" s="95"/>
      <c r="E111" s="95"/>
      <c r="F111" s="95"/>
      <c r="G111" s="95"/>
      <c r="H111" s="95"/>
      <c r="I111" s="95"/>
      <c r="J111" s="46"/>
      <c r="K111" s="95"/>
      <c r="L111" s="106"/>
      <c r="M111" s="106"/>
    </row>
    <row r="112" spans="1:21" x14ac:dyDescent="0.25">
      <c r="A112" s="41">
        <v>2024</v>
      </c>
      <c r="B112" s="47">
        <v>0.50852154025465657</v>
      </c>
      <c r="C112" s="82"/>
      <c r="D112" s="82"/>
      <c r="E112" s="82"/>
      <c r="F112" s="82"/>
      <c r="G112" s="82"/>
      <c r="H112" s="82"/>
      <c r="I112" s="82"/>
      <c r="J112" s="82"/>
      <c r="K112" s="95"/>
      <c r="L112" s="126"/>
      <c r="M112" s="126"/>
    </row>
    <row r="113" spans="1:21" x14ac:dyDescent="0.25">
      <c r="A113" s="134"/>
      <c r="B113" s="126"/>
      <c r="C113" s="126">
        <f>C108-C136</f>
        <v>0.10759840950770283</v>
      </c>
      <c r="D113" s="126">
        <f t="shared" ref="D113:G113" si="9">D107-D135</f>
        <v>8.8754978954915131E-2</v>
      </c>
      <c r="E113" s="126">
        <f t="shared" si="9"/>
        <v>7.7343099105930069E-2</v>
      </c>
      <c r="F113" s="126">
        <f t="shared" si="9"/>
        <v>7.0423415593323879E-2</v>
      </c>
      <c r="G113" s="126">
        <f t="shared" si="9"/>
        <v>6.4620666236270052E-2</v>
      </c>
      <c r="H113" s="126"/>
      <c r="I113" s="126"/>
      <c r="J113" s="44"/>
      <c r="K113" s="44"/>
      <c r="L113" s="126"/>
      <c r="M113" s="126"/>
      <c r="N113" s="59"/>
    </row>
    <row r="114" spans="1:21" ht="15.75" x14ac:dyDescent="0.25">
      <c r="A114" s="21" t="s">
        <v>150</v>
      </c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106"/>
      <c r="M114" s="106"/>
      <c r="N114" s="59"/>
    </row>
    <row r="115" spans="1:21" ht="15.75" x14ac:dyDescent="0.25">
      <c r="A115" s="21" t="s">
        <v>96</v>
      </c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106"/>
      <c r="M115" s="106"/>
      <c r="N115" s="59"/>
    </row>
    <row r="116" spans="1:21" x14ac:dyDescent="0.25">
      <c r="A116" s="60" t="s">
        <v>40</v>
      </c>
      <c r="B116" s="1" t="s">
        <v>89</v>
      </c>
      <c r="C116" s="1" t="s">
        <v>85</v>
      </c>
      <c r="D116" s="1" t="s">
        <v>90</v>
      </c>
      <c r="E116" s="1" t="s">
        <v>86</v>
      </c>
      <c r="F116" s="1" t="s">
        <v>87</v>
      </c>
      <c r="G116" s="1" t="s">
        <v>88</v>
      </c>
      <c r="H116" s="1" t="s">
        <v>91</v>
      </c>
      <c r="I116" s="1" t="s">
        <v>97</v>
      </c>
      <c r="J116" s="1" t="s">
        <v>110</v>
      </c>
      <c r="K116" s="1" t="s">
        <v>127</v>
      </c>
      <c r="L116" s="106"/>
      <c r="M116" s="106"/>
      <c r="N116" s="59"/>
    </row>
    <row r="117" spans="1:21" x14ac:dyDescent="0.2">
      <c r="A117" s="149">
        <v>2015</v>
      </c>
      <c r="B117" s="118">
        <f>B103</f>
        <v>0.54869064607803675</v>
      </c>
      <c r="C117" s="118">
        <f>C103-B103</f>
        <v>0.18676741434617683</v>
      </c>
      <c r="D117" s="118">
        <f t="shared" ref="D117:K117" si="10">D103-C103</f>
        <v>4.0915023113420435E-2</v>
      </c>
      <c r="E117" s="118">
        <f t="shared" si="10"/>
        <v>1.7478380718894515E-2</v>
      </c>
      <c r="F117" s="118">
        <f t="shared" si="10"/>
        <v>9.0685108614779741E-3</v>
      </c>
      <c r="G117" s="118">
        <f t="shared" si="10"/>
        <v>8.5257418859087108E-3</v>
      </c>
      <c r="H117" s="118">
        <f t="shared" si="10"/>
        <v>7.1352775440008953E-3</v>
      </c>
      <c r="I117" s="118">
        <f t="shared" si="10"/>
        <v>5.68992645175459E-3</v>
      </c>
      <c r="J117" s="118">
        <f t="shared" si="10"/>
        <v>4.6897678900312822E-3</v>
      </c>
      <c r="K117" s="118">
        <f t="shared" si="10"/>
        <v>4.4397282496005941E-3</v>
      </c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</row>
    <row r="118" spans="1:21" x14ac:dyDescent="0.2">
      <c r="A118" s="149">
        <v>2016</v>
      </c>
      <c r="B118" s="118">
        <f>B104</f>
        <v>0.52937762597104254</v>
      </c>
      <c r="C118" s="118">
        <f t="shared" ref="C118:J118" si="11">C104-B104</f>
        <v>0.19893600943082546</v>
      </c>
      <c r="D118" s="118">
        <f t="shared" si="11"/>
        <v>4.156213160837896E-2</v>
      </c>
      <c r="E118" s="118">
        <f t="shared" si="11"/>
        <v>1.571804249916875E-2</v>
      </c>
      <c r="F118" s="118">
        <f t="shared" si="11"/>
        <v>1.0899857933077461E-2</v>
      </c>
      <c r="G118" s="118">
        <f t="shared" si="11"/>
        <v>9.1164646495178747E-3</v>
      </c>
      <c r="H118" s="118">
        <f t="shared" si="11"/>
        <v>7.2544811534624998E-3</v>
      </c>
      <c r="I118" s="118">
        <f t="shared" si="11"/>
        <v>6.2328083910164755E-3</v>
      </c>
      <c r="J118" s="118">
        <f t="shared" si="11"/>
        <v>4.8484115708974374E-3</v>
      </c>
      <c r="K118" s="118"/>
      <c r="L118" s="132"/>
      <c r="M118" s="132"/>
      <c r="N118" s="132"/>
      <c r="O118" s="132"/>
      <c r="P118" s="132"/>
      <c r="Q118" s="132"/>
      <c r="R118" s="132"/>
      <c r="S118" s="132"/>
      <c r="T118" s="132"/>
      <c r="U118" s="133"/>
    </row>
    <row r="119" spans="1:21" x14ac:dyDescent="0.2">
      <c r="A119" s="149">
        <v>2017</v>
      </c>
      <c r="B119" s="118">
        <f>B105</f>
        <v>0.52502697965048684</v>
      </c>
      <c r="C119" s="118">
        <f t="shared" ref="C119:I119" si="12">C105-B105</f>
        <v>0.19888026997537545</v>
      </c>
      <c r="D119" s="118">
        <f t="shared" si="12"/>
        <v>3.7121614128393321E-2</v>
      </c>
      <c r="E119" s="118">
        <f t="shared" si="12"/>
        <v>1.7755889314865936E-2</v>
      </c>
      <c r="F119" s="118">
        <f t="shared" si="12"/>
        <v>1.2085690947358452E-2</v>
      </c>
      <c r="G119" s="118">
        <f t="shared" si="12"/>
        <v>9.3787823681276139E-3</v>
      </c>
      <c r="H119" s="118">
        <f t="shared" si="12"/>
        <v>7.1369373773990663E-3</v>
      </c>
      <c r="I119" s="118">
        <f t="shared" si="12"/>
        <v>6.5466643612233089E-3</v>
      </c>
      <c r="J119" s="118"/>
      <c r="K119" s="118"/>
      <c r="L119" s="132"/>
      <c r="M119" s="132"/>
      <c r="N119" s="132"/>
      <c r="O119" s="132"/>
      <c r="P119" s="132"/>
      <c r="Q119" s="132"/>
      <c r="R119" s="132"/>
      <c r="S119" s="132"/>
      <c r="T119" s="133"/>
      <c r="U119" s="133"/>
    </row>
    <row r="120" spans="1:21" x14ac:dyDescent="0.2">
      <c r="A120" s="149">
        <v>2018</v>
      </c>
      <c r="B120" s="118">
        <f>B106</f>
        <v>0.51395936903307937</v>
      </c>
      <c r="C120" s="118">
        <f t="shared" ref="C120:H120" si="13">C106-B106</f>
        <v>0.19568346148773785</v>
      </c>
      <c r="D120" s="118">
        <f t="shared" si="13"/>
        <v>4.1594275196532027E-2</v>
      </c>
      <c r="E120" s="118">
        <f t="shared" si="13"/>
        <v>2.000584865738908E-2</v>
      </c>
      <c r="F120" s="118">
        <f t="shared" si="13"/>
        <v>1.2998927746145417E-2</v>
      </c>
      <c r="G120" s="118">
        <f t="shared" si="13"/>
        <v>9.8280380048050286E-3</v>
      </c>
      <c r="H120" s="118">
        <f t="shared" si="13"/>
        <v>7.7982098521207632E-3</v>
      </c>
      <c r="I120" s="118"/>
      <c r="J120" s="118"/>
      <c r="K120" s="118"/>
      <c r="L120" s="132"/>
      <c r="M120" s="132"/>
      <c r="N120" s="132"/>
      <c r="O120" s="132"/>
      <c r="P120" s="132"/>
      <c r="Q120" s="132"/>
      <c r="R120" s="132"/>
      <c r="S120" s="133"/>
      <c r="T120" s="133"/>
      <c r="U120" s="133"/>
    </row>
    <row r="121" spans="1:21" x14ac:dyDescent="0.2">
      <c r="A121" s="149">
        <v>2019</v>
      </c>
      <c r="B121" s="118">
        <f>B107</f>
        <v>0.48978662649518839</v>
      </c>
      <c r="C121" s="118">
        <f t="shared" ref="C121:G121" si="14">C107-B107</f>
        <v>0.18516166022124297</v>
      </c>
      <c r="D121" s="118">
        <f t="shared" si="14"/>
        <v>5.232597355877322E-2</v>
      </c>
      <c r="E121" s="118">
        <f t="shared" si="14"/>
        <v>2.3776868423419417E-2</v>
      </c>
      <c r="F121" s="118">
        <f t="shared" si="14"/>
        <v>1.4434751326558137E-2</v>
      </c>
      <c r="G121" s="118">
        <f t="shared" si="14"/>
        <v>1.028082561381416E-2</v>
      </c>
      <c r="H121" s="118"/>
      <c r="I121" s="118"/>
      <c r="J121" s="118"/>
      <c r="K121" s="118"/>
      <c r="L121" s="132"/>
      <c r="M121" s="132"/>
      <c r="N121" s="132"/>
      <c r="O121" s="132"/>
      <c r="P121" s="132"/>
      <c r="Q121" s="132"/>
      <c r="R121" s="133"/>
      <c r="S121" s="133"/>
      <c r="T121" s="133"/>
      <c r="U121" s="133"/>
    </row>
    <row r="122" spans="1:21" x14ac:dyDescent="0.2">
      <c r="A122" s="41">
        <v>2020</v>
      </c>
      <c r="B122" s="47">
        <v>0.46882143659856262</v>
      </c>
      <c r="C122" s="47">
        <v>0.20296353958238542</v>
      </c>
      <c r="D122" s="47">
        <v>5.384366588640313E-2</v>
      </c>
      <c r="E122" s="47">
        <v>2.3199592143276122E-2</v>
      </c>
      <c r="F122" s="47">
        <v>1.4406552020919103E-2</v>
      </c>
      <c r="G122" s="47"/>
      <c r="H122" s="47"/>
      <c r="I122" s="47"/>
      <c r="J122" s="47"/>
      <c r="K122" s="47"/>
      <c r="L122" s="132"/>
      <c r="M122" s="132"/>
      <c r="N122" s="132"/>
      <c r="O122" s="132"/>
      <c r="P122" s="132"/>
      <c r="Q122" s="133"/>
      <c r="R122" s="133"/>
      <c r="S122" s="133"/>
      <c r="T122" s="133"/>
      <c r="U122" s="133"/>
    </row>
    <row r="123" spans="1:21" x14ac:dyDescent="0.2">
      <c r="A123" s="41">
        <v>2021</v>
      </c>
      <c r="B123" s="47">
        <v>0.43862351512817632</v>
      </c>
      <c r="C123" s="47">
        <v>0.21222769550032358</v>
      </c>
      <c r="D123" s="47">
        <v>5.5431649096909112E-2</v>
      </c>
      <c r="E123" s="47">
        <v>2.3180313313971836E-2</v>
      </c>
      <c r="F123" s="47"/>
      <c r="G123" s="47"/>
      <c r="H123" s="47"/>
      <c r="I123" s="47"/>
      <c r="J123" s="47"/>
      <c r="K123" s="47"/>
      <c r="L123" s="132"/>
      <c r="M123" s="132"/>
      <c r="N123" s="132"/>
      <c r="O123" s="132"/>
      <c r="P123" s="133"/>
      <c r="Q123" s="133"/>
      <c r="R123" s="133"/>
      <c r="S123" s="133"/>
      <c r="T123" s="133"/>
      <c r="U123" s="133"/>
    </row>
    <row r="124" spans="1:21" x14ac:dyDescent="0.2">
      <c r="A124" s="41">
        <v>2022</v>
      </c>
      <c r="B124" s="47">
        <v>0.49533936879024648</v>
      </c>
      <c r="C124" s="47">
        <v>0.20735759802963369</v>
      </c>
      <c r="D124" s="47">
        <v>4.841583218376682E-2</v>
      </c>
      <c r="E124" s="47"/>
      <c r="F124" s="47"/>
      <c r="G124" s="95"/>
      <c r="H124" s="95"/>
      <c r="I124" s="95"/>
      <c r="J124" s="95"/>
      <c r="K124" s="47"/>
      <c r="L124" s="132"/>
      <c r="M124" s="132"/>
      <c r="N124" s="132"/>
      <c r="O124" s="133"/>
      <c r="P124" s="133"/>
      <c r="Q124" s="133"/>
      <c r="R124" s="133"/>
      <c r="S124" s="133"/>
      <c r="T124" s="133"/>
      <c r="U124" s="133"/>
    </row>
    <row r="125" spans="1:21" x14ac:dyDescent="0.2">
      <c r="A125" s="41">
        <v>2023</v>
      </c>
      <c r="B125" s="47">
        <v>0.49437341297806414</v>
      </c>
      <c r="C125" s="47">
        <v>0.21952638231707999</v>
      </c>
      <c r="D125" s="95"/>
      <c r="E125" s="95"/>
      <c r="F125" s="95"/>
      <c r="G125" s="95"/>
      <c r="H125" s="95"/>
      <c r="I125" s="95"/>
      <c r="J125" s="46"/>
      <c r="K125" s="95"/>
      <c r="L125" s="132"/>
      <c r="M125" s="132"/>
      <c r="N125" s="133"/>
      <c r="O125" s="133"/>
      <c r="P125" s="133"/>
      <c r="Q125" s="133"/>
      <c r="R125" s="133"/>
      <c r="S125" s="133"/>
      <c r="T125" s="133"/>
      <c r="U125" s="133"/>
    </row>
    <row r="126" spans="1:21" x14ac:dyDescent="0.2">
      <c r="A126" s="41">
        <v>2024</v>
      </c>
      <c r="B126" s="47">
        <v>0.50852154025465657</v>
      </c>
      <c r="C126" s="82"/>
      <c r="D126" s="82"/>
      <c r="E126" s="82"/>
      <c r="F126" s="82"/>
      <c r="G126" s="82"/>
      <c r="H126" s="82"/>
      <c r="I126" s="82"/>
      <c r="J126" s="82"/>
      <c r="K126" s="95"/>
      <c r="L126" s="132"/>
      <c r="M126" s="132"/>
      <c r="N126" s="133"/>
      <c r="O126" s="133"/>
      <c r="P126" s="133"/>
      <c r="Q126" s="133"/>
      <c r="R126" s="133"/>
      <c r="S126" s="133"/>
      <c r="T126" s="133"/>
      <c r="U126" s="133"/>
    </row>
    <row r="127" spans="1:21" x14ac:dyDescent="0.25">
      <c r="B127" s="111">
        <f>B108-B136</f>
        <v>7.8189241348250171E-2</v>
      </c>
      <c r="C127" s="111">
        <f>C108-C136</f>
        <v>0.10759840950770283</v>
      </c>
      <c r="D127" s="111">
        <f>D108-D136</f>
        <v>9.3841259658299037E-2</v>
      </c>
      <c r="E127" s="111">
        <f t="shared" ref="E127" si="15">E108-E136</f>
        <v>8.4753502285096038E-2</v>
      </c>
      <c r="F127" s="111">
        <f>F108-F136</f>
        <v>7.6950989112935742E-2</v>
      </c>
      <c r="G127" s="111"/>
      <c r="H127" s="111"/>
      <c r="I127" s="111"/>
      <c r="J127" s="111"/>
      <c r="K127" s="111"/>
    </row>
    <row r="128" spans="1:21" ht="15.75" x14ac:dyDescent="0.25">
      <c r="A128" s="21" t="s">
        <v>151</v>
      </c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106"/>
      <c r="M128" s="106"/>
      <c r="N128" s="59"/>
    </row>
    <row r="129" spans="1:16" ht="15.75" x14ac:dyDescent="0.25">
      <c r="A129" s="21" t="s">
        <v>119</v>
      </c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106"/>
      <c r="M129" s="106"/>
    </row>
    <row r="130" spans="1:16" x14ac:dyDescent="0.25">
      <c r="A130" s="60" t="s">
        <v>40</v>
      </c>
      <c r="B130" s="1" t="s">
        <v>89</v>
      </c>
      <c r="C130" s="1" t="s">
        <v>85</v>
      </c>
      <c r="D130" s="1" t="s">
        <v>90</v>
      </c>
      <c r="E130" s="1" t="s">
        <v>86</v>
      </c>
      <c r="F130" s="1" t="s">
        <v>87</v>
      </c>
      <c r="G130" s="1" t="s">
        <v>88</v>
      </c>
      <c r="H130" s="1" t="s">
        <v>91</v>
      </c>
      <c r="I130" s="1" t="s">
        <v>97</v>
      </c>
      <c r="J130" s="1" t="s">
        <v>110</v>
      </c>
      <c r="K130" s="1" t="s">
        <v>127</v>
      </c>
      <c r="L130" s="106"/>
      <c r="M130" s="106"/>
    </row>
    <row r="131" spans="1:16" x14ac:dyDescent="0.2">
      <c r="A131" s="149">
        <v>2015</v>
      </c>
      <c r="B131" s="118">
        <v>0.38287853641591724</v>
      </c>
      <c r="C131" s="118">
        <v>0.56456572362242208</v>
      </c>
      <c r="D131" s="118">
        <v>0.63245718990826871</v>
      </c>
      <c r="E131" s="118">
        <v>0.66631929702677317</v>
      </c>
      <c r="F131" s="118">
        <v>0.68444684601232519</v>
      </c>
      <c r="G131" s="118">
        <v>0.69942233715439939</v>
      </c>
      <c r="H131" s="118">
        <v>0.71215922395049336</v>
      </c>
      <c r="I131" s="118">
        <v>0.72286335507609967</v>
      </c>
      <c r="J131" s="118">
        <v>0.73141894065125379</v>
      </c>
      <c r="K131" s="118">
        <v>0.73918972815109296</v>
      </c>
      <c r="L131" s="132"/>
      <c r="M131" s="132"/>
      <c r="N131" s="132"/>
      <c r="O131" s="132"/>
    </row>
    <row r="132" spans="1:16" x14ac:dyDescent="0.2">
      <c r="A132" s="149">
        <v>2016</v>
      </c>
      <c r="B132" s="118">
        <v>0.4116784428742834</v>
      </c>
      <c r="C132" s="118">
        <v>0.58782828956139177</v>
      </c>
      <c r="D132" s="118">
        <v>0.6508332222370351</v>
      </c>
      <c r="E132" s="118">
        <v>0.67682975603252904</v>
      </c>
      <c r="F132" s="118">
        <v>0.69397413678176245</v>
      </c>
      <c r="G132" s="118">
        <v>0.70911878416211171</v>
      </c>
      <c r="H132" s="118">
        <v>0.721743767497667</v>
      </c>
      <c r="I132" s="118">
        <v>0.7312624983335555</v>
      </c>
      <c r="J132" s="118">
        <v>0.73924810025329957</v>
      </c>
      <c r="K132" s="118"/>
      <c r="L132" s="132"/>
      <c r="M132" s="132"/>
      <c r="N132" s="132"/>
      <c r="O132" s="132"/>
    </row>
    <row r="133" spans="1:16" x14ac:dyDescent="0.2">
      <c r="A133" s="149">
        <v>2017</v>
      </c>
      <c r="B133" s="118">
        <v>0.43239185131077024</v>
      </c>
      <c r="C133" s="118">
        <v>0.60522684847009167</v>
      </c>
      <c r="D133" s="118">
        <v>0.65631848064280496</v>
      </c>
      <c r="E133" s="118">
        <v>0.68245272299326354</v>
      </c>
      <c r="F133" s="118">
        <v>0.70210751291832374</v>
      </c>
      <c r="G133" s="118">
        <v>0.71698725752779802</v>
      </c>
      <c r="H133" s="118">
        <v>0.72891810729648565</v>
      </c>
      <c r="I133" s="118">
        <v>0.73946919892865837</v>
      </c>
      <c r="J133" s="118"/>
      <c r="K133" s="118"/>
      <c r="L133" s="132"/>
      <c r="M133" s="132"/>
      <c r="N133" s="132"/>
      <c r="O133" s="132"/>
    </row>
    <row r="134" spans="1:16" x14ac:dyDescent="0.2">
      <c r="A134" s="149">
        <v>2018</v>
      </c>
      <c r="B134" s="118">
        <v>0.43672985143042037</v>
      </c>
      <c r="C134" s="118">
        <v>0.5980936716369617</v>
      </c>
      <c r="D134" s="118">
        <v>0.64999865181869654</v>
      </c>
      <c r="E134" s="118">
        <v>0.68064281284547146</v>
      </c>
      <c r="F134" s="118">
        <v>0.70167444117884969</v>
      </c>
      <c r="G134" s="118">
        <v>0.71659880820772781</v>
      </c>
      <c r="H134" s="118">
        <v>0.72847628549087284</v>
      </c>
      <c r="I134" s="118"/>
      <c r="J134" s="118"/>
      <c r="K134" s="118"/>
      <c r="L134" s="132"/>
      <c r="M134" s="132"/>
      <c r="N134" s="132"/>
      <c r="O134" s="132"/>
    </row>
    <row r="135" spans="1:16" x14ac:dyDescent="0.2">
      <c r="A135" s="149">
        <v>2019</v>
      </c>
      <c r="B135" s="118">
        <v>0.42681770141730574</v>
      </c>
      <c r="C135" s="118">
        <v>0.57602774992547623</v>
      </c>
      <c r="D135" s="118">
        <v>0.63851928132028946</v>
      </c>
      <c r="E135" s="118">
        <v>0.67370802959269394</v>
      </c>
      <c r="F135" s="118">
        <v>0.69506246443185826</v>
      </c>
      <c r="G135" s="118">
        <v>0.71114603940272625</v>
      </c>
      <c r="H135" s="118"/>
      <c r="I135" s="118"/>
      <c r="J135" s="118"/>
      <c r="K135" s="118"/>
      <c r="L135" s="132"/>
      <c r="M135" s="132"/>
      <c r="N135" s="132"/>
      <c r="O135" s="132"/>
    </row>
    <row r="136" spans="1:16" x14ac:dyDescent="0.2">
      <c r="A136" s="41">
        <v>2020</v>
      </c>
      <c r="B136" s="47">
        <v>0.39063219525031245</v>
      </c>
      <c r="C136" s="47">
        <v>0.56418656667324518</v>
      </c>
      <c r="D136" s="47">
        <v>0.63178738240905208</v>
      </c>
      <c r="E136" s="47">
        <v>0.66407473192553124</v>
      </c>
      <c r="F136" s="47">
        <v>0.68628379711861065</v>
      </c>
      <c r="G136" s="47"/>
      <c r="H136" s="47"/>
      <c r="I136" s="47"/>
      <c r="J136" s="47"/>
      <c r="K136" s="47"/>
      <c r="L136" s="132"/>
      <c r="M136" s="132"/>
      <c r="N136" s="132"/>
      <c r="O136" s="132"/>
      <c r="P136" s="106"/>
    </row>
    <row r="137" spans="1:16" x14ac:dyDescent="0.2">
      <c r="A137" s="41">
        <v>2021</v>
      </c>
      <c r="B137" s="47">
        <v>0.38999524589297979</v>
      </c>
      <c r="C137" s="47">
        <v>0.56502561935449791</v>
      </c>
      <c r="D137" s="47">
        <v>0.62874385927843224</v>
      </c>
      <c r="E137" s="47">
        <v>0.661388727484021</v>
      </c>
      <c r="F137" s="47"/>
      <c r="G137" s="47"/>
      <c r="H137" s="47"/>
      <c r="I137" s="47"/>
      <c r="J137" s="47"/>
      <c r="K137" s="47"/>
      <c r="L137" s="132"/>
      <c r="M137" s="132"/>
      <c r="N137" s="132"/>
      <c r="O137" s="132"/>
      <c r="P137" s="106"/>
    </row>
    <row r="138" spans="1:16" x14ac:dyDescent="0.2">
      <c r="A138" s="41">
        <v>2022</v>
      </c>
      <c r="B138" s="47">
        <v>0.45617403278341234</v>
      </c>
      <c r="C138" s="47">
        <v>0.61920398273442256</v>
      </c>
      <c r="D138" s="47">
        <v>0.67486693324153268</v>
      </c>
      <c r="E138" s="47"/>
      <c r="F138" s="47"/>
      <c r="G138" s="95"/>
      <c r="H138" s="95"/>
      <c r="I138" s="95"/>
      <c r="J138" s="95"/>
      <c r="K138" s="47"/>
      <c r="L138" s="132"/>
      <c r="M138" s="132"/>
      <c r="N138" s="132"/>
      <c r="O138" s="132"/>
      <c r="P138" s="106"/>
    </row>
    <row r="139" spans="1:16" x14ac:dyDescent="0.2">
      <c r="A139" s="41">
        <v>2023</v>
      </c>
      <c r="B139" s="47">
        <v>0.47154931802622568</v>
      </c>
      <c r="C139" s="47">
        <v>0.63755332034335666</v>
      </c>
      <c r="D139" s="95"/>
      <c r="E139" s="95"/>
      <c r="F139" s="95"/>
      <c r="G139" s="95"/>
      <c r="H139" s="95"/>
      <c r="I139" s="95"/>
      <c r="J139" s="46"/>
      <c r="K139" s="95"/>
      <c r="L139" s="132"/>
      <c r="M139" s="132"/>
      <c r="N139" s="132"/>
      <c r="O139" s="132"/>
      <c r="P139" s="106"/>
    </row>
    <row r="140" spans="1:16" x14ac:dyDescent="0.2">
      <c r="A140" s="41">
        <v>2024</v>
      </c>
      <c r="B140" s="47">
        <v>0.49588048770779986</v>
      </c>
      <c r="C140" s="82"/>
      <c r="D140" s="82"/>
      <c r="E140" s="82"/>
      <c r="F140" s="82"/>
      <c r="G140" s="82"/>
      <c r="H140" s="82"/>
      <c r="I140" s="82"/>
      <c r="J140" s="82"/>
      <c r="K140" s="95"/>
      <c r="L140" s="132"/>
      <c r="M140" s="132"/>
      <c r="N140" s="132"/>
      <c r="O140" s="132"/>
      <c r="P140" s="106"/>
    </row>
    <row r="141" spans="1:16" x14ac:dyDescent="0.25">
      <c r="A141" s="134"/>
      <c r="B141" s="126"/>
      <c r="C141" s="126"/>
      <c r="D141" s="126"/>
      <c r="E141" s="126"/>
      <c r="F141" s="126"/>
      <c r="G141" s="126"/>
      <c r="H141" s="126"/>
      <c r="I141" s="126"/>
      <c r="J141" s="44"/>
      <c r="K141" s="44"/>
      <c r="L141" s="106"/>
      <c r="M141" s="106"/>
      <c r="N141" s="59"/>
    </row>
    <row r="142" spans="1:16" ht="15.75" x14ac:dyDescent="0.25">
      <c r="A142" s="21" t="s">
        <v>150</v>
      </c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106"/>
      <c r="M142" s="106"/>
      <c r="N142" s="59"/>
    </row>
    <row r="143" spans="1:16" ht="15.75" x14ac:dyDescent="0.25">
      <c r="A143" s="21" t="s">
        <v>119</v>
      </c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106"/>
      <c r="M143" s="106"/>
      <c r="N143" s="59"/>
    </row>
    <row r="144" spans="1:16" x14ac:dyDescent="0.25">
      <c r="A144" s="60" t="s">
        <v>40</v>
      </c>
      <c r="B144" s="1" t="s">
        <v>89</v>
      </c>
      <c r="C144" s="1" t="s">
        <v>85</v>
      </c>
      <c r="D144" s="1" t="s">
        <v>90</v>
      </c>
      <c r="E144" s="1" t="s">
        <v>86</v>
      </c>
      <c r="F144" s="1" t="s">
        <v>87</v>
      </c>
      <c r="G144" s="1" t="s">
        <v>88</v>
      </c>
      <c r="H144" s="1" t="s">
        <v>91</v>
      </c>
      <c r="I144" s="1" t="s">
        <v>97</v>
      </c>
      <c r="J144" s="1" t="s">
        <v>110</v>
      </c>
      <c r="K144" s="1" t="s">
        <v>127</v>
      </c>
      <c r="L144" s="106"/>
      <c r="M144" s="106"/>
      <c r="N144" s="59"/>
    </row>
    <row r="145" spans="1:21" x14ac:dyDescent="0.2">
      <c r="A145" s="149">
        <v>2015</v>
      </c>
      <c r="B145" s="118">
        <f>B131</f>
        <v>0.38287853641591724</v>
      </c>
      <c r="C145" s="118">
        <f>C131-B131</f>
        <v>0.18168718720650484</v>
      </c>
      <c r="D145" s="118">
        <f t="shared" ref="D145:K145" si="16">D131-C131</f>
        <v>6.7891466285846636E-2</v>
      </c>
      <c r="E145" s="118">
        <f t="shared" si="16"/>
        <v>3.3862107118504459E-2</v>
      </c>
      <c r="F145" s="118">
        <f t="shared" si="16"/>
        <v>1.8127548985552022E-2</v>
      </c>
      <c r="G145" s="118">
        <f t="shared" si="16"/>
        <v>1.4975491142074193E-2</v>
      </c>
      <c r="H145" s="118">
        <f t="shared" si="16"/>
        <v>1.2736886796093971E-2</v>
      </c>
      <c r="I145" s="118">
        <f t="shared" si="16"/>
        <v>1.0704131125606309E-2</v>
      </c>
      <c r="J145" s="118">
        <f t="shared" si="16"/>
        <v>8.5555855751541232E-3</v>
      </c>
      <c r="K145" s="118">
        <f t="shared" si="16"/>
        <v>7.7707874998391713E-3</v>
      </c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</row>
    <row r="146" spans="1:21" x14ac:dyDescent="0.2">
      <c r="A146" s="149">
        <v>2016</v>
      </c>
      <c r="B146" s="118">
        <f>B132</f>
        <v>0.4116784428742834</v>
      </c>
      <c r="C146" s="118">
        <f t="shared" ref="C146:J146" si="17">C132-B132</f>
        <v>0.17614984668710837</v>
      </c>
      <c r="D146" s="118">
        <f t="shared" si="17"/>
        <v>6.3004932675643333E-2</v>
      </c>
      <c r="E146" s="118">
        <f t="shared" si="17"/>
        <v>2.5996533795493937E-2</v>
      </c>
      <c r="F146" s="118">
        <f t="shared" si="17"/>
        <v>1.7144380749233412E-2</v>
      </c>
      <c r="G146" s="118">
        <f t="shared" si="17"/>
        <v>1.5144647380349263E-2</v>
      </c>
      <c r="H146" s="118">
        <f t="shared" si="17"/>
        <v>1.2624983335555284E-2</v>
      </c>
      <c r="I146" s="118">
        <f t="shared" si="17"/>
        <v>9.5187308358885003E-3</v>
      </c>
      <c r="J146" s="118">
        <f t="shared" si="17"/>
        <v>7.9856019197440675E-3</v>
      </c>
      <c r="K146" s="118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</row>
    <row r="147" spans="1:21" x14ac:dyDescent="0.2">
      <c r="A147" s="149">
        <v>2017</v>
      </c>
      <c r="B147" s="118">
        <f>B133</f>
        <v>0.43239185131077024</v>
      </c>
      <c r="C147" s="118">
        <f t="shared" ref="C147:I147" si="18">C133-B133</f>
        <v>0.17283499715932144</v>
      </c>
      <c r="D147" s="118">
        <f t="shared" si="18"/>
        <v>5.1091632172713286E-2</v>
      </c>
      <c r="E147" s="118">
        <f t="shared" si="18"/>
        <v>2.6134242350458581E-2</v>
      </c>
      <c r="F147" s="118">
        <f t="shared" si="18"/>
        <v>1.9654789925060201E-2</v>
      </c>
      <c r="G147" s="118">
        <f t="shared" si="18"/>
        <v>1.4879744609474277E-2</v>
      </c>
      <c r="H147" s="118">
        <f t="shared" si="18"/>
        <v>1.1930849768687635E-2</v>
      </c>
      <c r="I147" s="118">
        <f t="shared" si="18"/>
        <v>1.0551091632172716E-2</v>
      </c>
      <c r="J147" s="118"/>
      <c r="K147" s="118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</row>
    <row r="148" spans="1:21" x14ac:dyDescent="0.2">
      <c r="A148" s="149">
        <v>2018</v>
      </c>
      <c r="B148" s="118">
        <f>B134</f>
        <v>0.43672985143042037</v>
      </c>
      <c r="C148" s="118">
        <f t="shared" ref="C148:H148" si="19">C134-B134</f>
        <v>0.16136382020654133</v>
      </c>
      <c r="D148" s="118">
        <f t="shared" si="19"/>
        <v>5.1904980181734839E-2</v>
      </c>
      <c r="E148" s="118">
        <f t="shared" si="19"/>
        <v>3.0644161026774919E-2</v>
      </c>
      <c r="F148" s="118">
        <f t="shared" si="19"/>
        <v>2.1031628333378238E-2</v>
      </c>
      <c r="G148" s="118">
        <f t="shared" si="19"/>
        <v>1.4924367028878116E-2</v>
      </c>
      <c r="H148" s="118">
        <f t="shared" si="19"/>
        <v>1.1877477283145033E-2</v>
      </c>
      <c r="I148" s="118"/>
      <c r="J148" s="118"/>
      <c r="K148" s="118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</row>
    <row r="149" spans="1:21" x14ac:dyDescent="0.2">
      <c r="A149" s="149">
        <v>2019</v>
      </c>
      <c r="B149" s="118">
        <f>B135</f>
        <v>0.42681770141730574</v>
      </c>
      <c r="C149" s="118">
        <f t="shared" ref="C149:G149" si="20">C135-B135</f>
        <v>0.14921004850817049</v>
      </c>
      <c r="D149" s="118">
        <f t="shared" si="20"/>
        <v>6.2491531394813227E-2</v>
      </c>
      <c r="E149" s="118">
        <f t="shared" si="20"/>
        <v>3.518874827240448E-2</v>
      </c>
      <c r="F149" s="118">
        <f t="shared" si="20"/>
        <v>2.1354434839164327E-2</v>
      </c>
      <c r="G149" s="118">
        <f t="shared" si="20"/>
        <v>1.6083574970867986E-2</v>
      </c>
      <c r="H149" s="118"/>
      <c r="I149" s="118"/>
      <c r="J149" s="118"/>
      <c r="K149" s="118"/>
      <c r="L149" s="132"/>
      <c r="M149" s="132"/>
      <c r="N149" s="132"/>
      <c r="O149" s="132"/>
      <c r="P149" s="132"/>
      <c r="Q149" s="132"/>
      <c r="R149" s="133"/>
      <c r="S149" s="133"/>
      <c r="T149" s="133"/>
      <c r="U149" s="133"/>
    </row>
    <row r="150" spans="1:21" x14ac:dyDescent="0.2">
      <c r="A150" s="41">
        <v>2020</v>
      </c>
      <c r="B150" s="47">
        <v>0.39063219525031245</v>
      </c>
      <c r="C150" s="47">
        <v>0.1735543714229327</v>
      </c>
      <c r="D150" s="47">
        <v>6.7600815735806855E-2</v>
      </c>
      <c r="E150" s="47">
        <v>3.2287349516479179E-2</v>
      </c>
      <c r="F150" s="47">
        <v>2.2209065193079403E-2</v>
      </c>
      <c r="G150" s="47"/>
      <c r="H150" s="47"/>
      <c r="I150" s="47"/>
      <c r="J150" s="47"/>
      <c r="K150" s="47"/>
      <c r="L150" s="132"/>
      <c r="M150" s="132"/>
      <c r="N150" s="132"/>
      <c r="O150" s="132"/>
      <c r="P150" s="132"/>
      <c r="Q150" s="132"/>
      <c r="R150" s="133"/>
      <c r="S150" s="133"/>
      <c r="T150" s="133"/>
      <c r="U150" s="133"/>
    </row>
    <row r="151" spans="1:21" x14ac:dyDescent="0.2">
      <c r="A151" s="41">
        <v>2021</v>
      </c>
      <c r="B151" s="47">
        <v>0.38999524589297979</v>
      </c>
      <c r="C151" s="47">
        <v>0.17503037346151815</v>
      </c>
      <c r="D151" s="47">
        <v>6.3718239923934286E-2</v>
      </c>
      <c r="E151" s="47">
        <v>3.264486820558872E-2</v>
      </c>
      <c r="F151" s="47"/>
      <c r="G151" s="47"/>
      <c r="H151" s="47"/>
      <c r="I151" s="47"/>
      <c r="J151" s="47"/>
      <c r="K151" s="47"/>
      <c r="L151" s="132"/>
      <c r="M151" s="132"/>
      <c r="N151" s="132"/>
      <c r="O151" s="132"/>
      <c r="P151" s="133"/>
      <c r="Q151" s="133"/>
      <c r="R151" s="133"/>
      <c r="S151" s="133"/>
      <c r="T151" s="133"/>
      <c r="U151" s="133"/>
    </row>
    <row r="152" spans="1:21" x14ac:dyDescent="0.2">
      <c r="A152" s="41">
        <v>2022</v>
      </c>
      <c r="B152" s="47">
        <v>0.45617403278341234</v>
      </c>
      <c r="C152" s="47">
        <v>0.16302994995101025</v>
      </c>
      <c r="D152" s="47">
        <v>5.5662950507110134E-2</v>
      </c>
      <c r="E152" s="47"/>
      <c r="F152" s="47"/>
      <c r="G152" s="95"/>
      <c r="H152" s="95"/>
      <c r="I152" s="95"/>
      <c r="J152" s="95"/>
      <c r="K152" s="47"/>
      <c r="L152" s="132"/>
      <c r="M152" s="132"/>
      <c r="N152" s="132"/>
      <c r="O152" s="132"/>
      <c r="P152" s="133"/>
      <c r="Q152" s="133"/>
      <c r="R152" s="133"/>
      <c r="S152" s="133"/>
      <c r="T152" s="133"/>
      <c r="U152" s="133"/>
    </row>
    <row r="153" spans="1:21" x14ac:dyDescent="0.2">
      <c r="A153" s="41">
        <v>2023</v>
      </c>
      <c r="B153" s="47">
        <v>0.47154931802622568</v>
      </c>
      <c r="C153" s="47">
        <v>0.16600400231713097</v>
      </c>
      <c r="D153" s="95"/>
      <c r="E153" s="95"/>
      <c r="F153" s="95"/>
      <c r="G153" s="95"/>
      <c r="H153" s="95"/>
      <c r="I153" s="95"/>
      <c r="J153" s="46"/>
      <c r="K153" s="95"/>
      <c r="L153" s="132"/>
      <c r="M153" s="132"/>
      <c r="N153" s="132"/>
      <c r="O153" s="132"/>
      <c r="P153" s="133"/>
      <c r="Q153" s="133"/>
      <c r="R153" s="133"/>
      <c r="S153" s="133"/>
      <c r="T153" s="133"/>
      <c r="U153" s="133"/>
    </row>
    <row r="154" spans="1:21" x14ac:dyDescent="0.2">
      <c r="A154" s="41">
        <v>2024</v>
      </c>
      <c r="B154" s="47">
        <v>0.49588048770779986</v>
      </c>
      <c r="C154" s="82"/>
      <c r="D154" s="82"/>
      <c r="E154" s="82"/>
      <c r="F154" s="82"/>
      <c r="G154" s="82"/>
      <c r="H154" s="82"/>
      <c r="I154" s="82"/>
      <c r="J154" s="82"/>
      <c r="K154" s="95"/>
      <c r="L154" s="132"/>
      <c r="M154" s="132"/>
      <c r="N154" s="132"/>
      <c r="O154" s="132"/>
      <c r="P154" s="133"/>
      <c r="Q154" s="133"/>
      <c r="R154" s="133"/>
      <c r="S154" s="133"/>
      <c r="T154" s="133"/>
      <c r="U154" s="133"/>
    </row>
    <row r="155" spans="1:21" x14ac:dyDescent="0.25">
      <c r="A155" s="134"/>
      <c r="B155" s="126"/>
      <c r="C155" s="126"/>
      <c r="D155" s="126"/>
      <c r="E155" s="126"/>
      <c r="F155" s="126"/>
      <c r="G155" s="126"/>
      <c r="H155" s="126"/>
      <c r="I155" s="126"/>
      <c r="J155" s="44"/>
      <c r="K155" s="44"/>
      <c r="L155" s="124"/>
      <c r="M155" s="124"/>
    </row>
    <row r="156" spans="1:21" ht="15.75" x14ac:dyDescent="0.25">
      <c r="A156" s="21" t="s">
        <v>152</v>
      </c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124"/>
      <c r="M156" s="124"/>
    </row>
    <row r="157" spans="1:21" ht="15.75" x14ac:dyDescent="0.25">
      <c r="A157" s="21" t="s">
        <v>39</v>
      </c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124"/>
      <c r="M157" s="124"/>
      <c r="N157" s="59"/>
    </row>
    <row r="158" spans="1:21" x14ac:dyDescent="0.25">
      <c r="A158" s="60" t="s">
        <v>40</v>
      </c>
      <c r="B158" s="1" t="s">
        <v>89</v>
      </c>
      <c r="C158" s="1" t="s">
        <v>85</v>
      </c>
      <c r="D158" s="1" t="s">
        <v>90</v>
      </c>
      <c r="E158" s="1" t="s">
        <v>86</v>
      </c>
      <c r="F158" s="1" t="s">
        <v>87</v>
      </c>
      <c r="G158" s="1" t="s">
        <v>88</v>
      </c>
      <c r="H158" s="1" t="s">
        <v>91</v>
      </c>
      <c r="I158" s="1" t="s">
        <v>97</v>
      </c>
      <c r="J158" s="1" t="s">
        <v>110</v>
      </c>
      <c r="K158" s="1" t="s">
        <v>127</v>
      </c>
      <c r="L158" s="106"/>
      <c r="M158" s="106"/>
      <c r="N158" s="59"/>
    </row>
    <row r="159" spans="1:21" x14ac:dyDescent="0.25">
      <c r="A159" s="41">
        <v>2015</v>
      </c>
      <c r="B159" s="118">
        <v>0.42404695490469552</v>
      </c>
      <c r="C159" s="118">
        <v>0.58458856345885635</v>
      </c>
      <c r="D159" s="118">
        <v>0.63907484890748489</v>
      </c>
      <c r="E159" s="118">
        <v>0.66639934913993493</v>
      </c>
      <c r="F159" s="118">
        <v>0.68157833565783355</v>
      </c>
      <c r="G159" s="118">
        <v>0.69474662947466292</v>
      </c>
      <c r="H159" s="118">
        <v>0.70583449558344957</v>
      </c>
      <c r="I159" s="118">
        <v>0.71555090655509068</v>
      </c>
      <c r="J159" s="118">
        <v>0.72297768479776847</v>
      </c>
      <c r="K159" s="118">
        <v>0.73007903300790333</v>
      </c>
      <c r="L159" s="124"/>
      <c r="M159" s="124"/>
      <c r="N159" s="59"/>
    </row>
    <row r="160" spans="1:21" x14ac:dyDescent="0.25">
      <c r="A160" s="41">
        <v>2016</v>
      </c>
      <c r="B160" s="118">
        <v>0.435037905213711</v>
      </c>
      <c r="C160" s="118">
        <v>0.59984419329333516</v>
      </c>
      <c r="D160" s="118">
        <v>0.65081856657829873</v>
      </c>
      <c r="E160" s="118">
        <v>0.67307334542579411</v>
      </c>
      <c r="F160" s="118">
        <v>0.68839821403655643</v>
      </c>
      <c r="G160" s="118">
        <v>0.70174643039858609</v>
      </c>
      <c r="H160" s="118">
        <v>0.71274591879447469</v>
      </c>
      <c r="I160" s="118">
        <v>0.72143156132272912</v>
      </c>
      <c r="J160" s="118">
        <v>0.72874517464303989</v>
      </c>
      <c r="K160" s="118"/>
      <c r="L160" s="124"/>
      <c r="M160" s="124"/>
      <c r="N160" s="59"/>
    </row>
    <row r="161" spans="1:21" x14ac:dyDescent="0.25">
      <c r="A161" s="41">
        <v>2017</v>
      </c>
      <c r="B161" s="118">
        <v>0.44158122892726898</v>
      </c>
      <c r="C161" s="118">
        <v>0.6002431248423129</v>
      </c>
      <c r="D161" s="118">
        <v>0.64338631619991282</v>
      </c>
      <c r="E161" s="118">
        <v>0.66642583545494161</v>
      </c>
      <c r="F161" s="118">
        <v>0.68346751072272305</v>
      </c>
      <c r="G161" s="118">
        <v>0.69733250762632171</v>
      </c>
      <c r="H161" s="118">
        <v>0.70802082616573769</v>
      </c>
      <c r="I161" s="118">
        <v>0.7181816096699466</v>
      </c>
      <c r="J161" s="118"/>
      <c r="K161" s="118"/>
      <c r="L161" s="124"/>
      <c r="M161" s="124"/>
      <c r="N161" s="59"/>
    </row>
    <row r="162" spans="1:21" x14ac:dyDescent="0.25">
      <c r="A162" s="41">
        <v>2018</v>
      </c>
      <c r="B162" s="118">
        <v>0.43794348891495466</v>
      </c>
      <c r="C162" s="118">
        <v>0.59278572009244312</v>
      </c>
      <c r="D162" s="118">
        <v>0.63878662594214175</v>
      </c>
      <c r="E162" s="118">
        <v>0.66488206533731287</v>
      </c>
      <c r="F162" s="118">
        <v>0.68327778229412239</v>
      </c>
      <c r="G162" s="118">
        <v>0.69648228367031717</v>
      </c>
      <c r="H162" s="118">
        <v>0.70758474920738146</v>
      </c>
      <c r="I162" s="118"/>
      <c r="J162" s="118"/>
      <c r="K162" s="118"/>
      <c r="L162" s="106"/>
      <c r="M162" s="106"/>
      <c r="N162" s="59"/>
    </row>
    <row r="163" spans="1:21" x14ac:dyDescent="0.25">
      <c r="A163" s="41">
        <v>2019</v>
      </c>
      <c r="B163" s="118">
        <v>0.41251950546152921</v>
      </c>
      <c r="C163" s="118">
        <v>0.55954867362861604</v>
      </c>
      <c r="D163" s="118">
        <v>0.61564037930620574</v>
      </c>
      <c r="E163" s="118">
        <v>0.64694514464049935</v>
      </c>
      <c r="F163" s="118">
        <v>0.66598247509302599</v>
      </c>
      <c r="G163" s="118">
        <v>0.67993038050654186</v>
      </c>
      <c r="H163" s="118"/>
      <c r="I163" s="118"/>
      <c r="J163" s="118"/>
      <c r="K163" s="118"/>
      <c r="L163" s="106"/>
      <c r="M163" s="106"/>
      <c r="N163" s="59"/>
    </row>
    <row r="164" spans="1:21" x14ac:dyDescent="0.25">
      <c r="A164" s="41">
        <v>2020</v>
      </c>
      <c r="B164" s="47">
        <v>0.3889139721460077</v>
      </c>
      <c r="C164" s="47">
        <v>0.55336366477963395</v>
      </c>
      <c r="D164" s="47">
        <v>0.61222056286828974</v>
      </c>
      <c r="E164" s="47">
        <v>0.64089651419905302</v>
      </c>
      <c r="F164" s="47">
        <v>0.66002153301149591</v>
      </c>
      <c r="G164" s="47"/>
      <c r="H164" s="47"/>
      <c r="I164" s="47"/>
      <c r="J164" s="47"/>
      <c r="K164" s="47"/>
      <c r="L164" s="124"/>
      <c r="M164" s="124"/>
    </row>
    <row r="165" spans="1:21" x14ac:dyDescent="0.25">
      <c r="A165" s="41">
        <v>2021</v>
      </c>
      <c r="B165" s="47">
        <v>0.37776278670428065</v>
      </c>
      <c r="C165" s="47">
        <v>0.5482276462651785</v>
      </c>
      <c r="D165" s="47">
        <v>0.60442781798111134</v>
      </c>
      <c r="E165" s="47">
        <v>0.63293266282350069</v>
      </c>
      <c r="F165" s="47"/>
      <c r="G165" s="47"/>
      <c r="H165" s="47"/>
      <c r="I165" s="47"/>
      <c r="J165" s="47"/>
      <c r="K165" s="47"/>
      <c r="L165" s="124"/>
      <c r="M165" s="124"/>
    </row>
    <row r="166" spans="1:21" x14ac:dyDescent="0.25">
      <c r="A166" s="41">
        <v>2022</v>
      </c>
      <c r="B166" s="47">
        <v>0.44737479445768696</v>
      </c>
      <c r="C166" s="47">
        <v>0.61417955156722037</v>
      </c>
      <c r="D166" s="47">
        <v>0.66497558985863792</v>
      </c>
      <c r="E166" s="47"/>
      <c r="F166" s="47"/>
      <c r="G166" s="95"/>
      <c r="H166" s="95"/>
      <c r="I166" s="95"/>
      <c r="J166" s="95"/>
      <c r="K166" s="47"/>
      <c r="L166" s="124"/>
      <c r="M166" s="124"/>
    </row>
    <row r="167" spans="1:21" x14ac:dyDescent="0.25">
      <c r="A167" s="41">
        <v>2023</v>
      </c>
      <c r="B167" s="47">
        <v>0.45253667795219044</v>
      </c>
      <c r="C167" s="47">
        <v>0.62506412229403918</v>
      </c>
      <c r="D167" s="95"/>
      <c r="E167" s="95"/>
      <c r="F167" s="95"/>
      <c r="G167" s="95"/>
      <c r="H167" s="95"/>
      <c r="I167" s="95"/>
      <c r="J167" s="46"/>
      <c r="K167" s="95"/>
      <c r="L167" s="124"/>
      <c r="M167" s="124"/>
    </row>
    <row r="168" spans="1:21" x14ac:dyDescent="0.25">
      <c r="A168" s="41">
        <v>2024</v>
      </c>
      <c r="B168" s="47">
        <v>0.4758852747957058</v>
      </c>
      <c r="C168" s="82"/>
      <c r="D168" s="82"/>
      <c r="E168" s="82"/>
      <c r="F168" s="82"/>
      <c r="G168" s="82"/>
      <c r="H168" s="82"/>
      <c r="I168" s="82"/>
      <c r="J168" s="82"/>
      <c r="K168" s="95"/>
      <c r="L168" s="124"/>
      <c r="M168" s="124"/>
    </row>
    <row r="169" spans="1:21" x14ac:dyDescent="0.25">
      <c r="A169" s="134"/>
      <c r="B169" s="126"/>
      <c r="C169" s="126"/>
      <c r="D169" s="126"/>
      <c r="E169" s="126"/>
      <c r="F169" s="126"/>
      <c r="G169" s="126"/>
      <c r="H169" s="126"/>
      <c r="I169" s="126"/>
      <c r="J169" s="44"/>
      <c r="K169" s="44"/>
      <c r="L169" s="124"/>
      <c r="M169" s="124"/>
      <c r="N169" s="111"/>
    </row>
    <row r="170" spans="1:21" ht="15.75" x14ac:dyDescent="0.25">
      <c r="A170" s="21" t="s">
        <v>150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124"/>
      <c r="M170" s="124"/>
    </row>
    <row r="171" spans="1:21" ht="15.75" x14ac:dyDescent="0.25">
      <c r="A171" s="21" t="s">
        <v>39</v>
      </c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124"/>
      <c r="M171" s="124"/>
    </row>
    <row r="172" spans="1:21" x14ac:dyDescent="0.25">
      <c r="A172" s="60" t="s">
        <v>40</v>
      </c>
      <c r="B172" s="1" t="s">
        <v>89</v>
      </c>
      <c r="C172" s="1" t="s">
        <v>85</v>
      </c>
      <c r="D172" s="1" t="s">
        <v>90</v>
      </c>
      <c r="E172" s="1" t="s">
        <v>86</v>
      </c>
      <c r="F172" s="1" t="s">
        <v>87</v>
      </c>
      <c r="G172" s="1" t="s">
        <v>88</v>
      </c>
      <c r="H172" s="1" t="s">
        <v>91</v>
      </c>
      <c r="I172" s="1" t="s">
        <v>97</v>
      </c>
      <c r="J172" s="1" t="s">
        <v>110</v>
      </c>
      <c r="K172" s="1" t="s">
        <v>127</v>
      </c>
      <c r="L172" s="106"/>
      <c r="M172" s="106"/>
    </row>
    <row r="173" spans="1:21" x14ac:dyDescent="0.2">
      <c r="A173" s="41">
        <v>2015</v>
      </c>
      <c r="B173" s="118">
        <f>B159</f>
        <v>0.42404695490469552</v>
      </c>
      <c r="C173" s="118">
        <f>C159-B159</f>
        <v>0.16054160855416083</v>
      </c>
      <c r="D173" s="118">
        <f t="shared" ref="D173:K173" si="21">D159-C159</f>
        <v>5.4486285448628546E-2</v>
      </c>
      <c r="E173" s="118">
        <f t="shared" si="21"/>
        <v>2.7324500232450033E-2</v>
      </c>
      <c r="F173" s="118">
        <f t="shared" si="21"/>
        <v>1.5178986517898618E-2</v>
      </c>
      <c r="G173" s="118">
        <f t="shared" si="21"/>
        <v>1.3168293816829379E-2</v>
      </c>
      <c r="H173" s="118">
        <f t="shared" si="21"/>
        <v>1.1087866108786648E-2</v>
      </c>
      <c r="I173" s="118">
        <f t="shared" si="21"/>
        <v>9.7164109716411096E-3</v>
      </c>
      <c r="J173" s="118">
        <f t="shared" si="21"/>
        <v>7.4267782426777895E-3</v>
      </c>
      <c r="K173" s="118">
        <f t="shared" si="21"/>
        <v>7.1013482101348613E-3</v>
      </c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</row>
    <row r="174" spans="1:21" x14ac:dyDescent="0.2">
      <c r="A174" s="41">
        <v>2016</v>
      </c>
      <c r="B174" s="118">
        <f>B160</f>
        <v>0.435037905213711</v>
      </c>
      <c r="C174" s="118">
        <f t="shared" ref="C174:J174" si="22">C160-B160</f>
        <v>0.16480628807962416</v>
      </c>
      <c r="D174" s="118">
        <f t="shared" si="22"/>
        <v>5.097437328496357E-2</v>
      </c>
      <c r="E174" s="118">
        <f t="shared" si="22"/>
        <v>2.2254778847495382E-2</v>
      </c>
      <c r="F174" s="118">
        <f t="shared" si="22"/>
        <v>1.5324868610762321E-2</v>
      </c>
      <c r="G174" s="118">
        <f t="shared" si="22"/>
        <v>1.3348216362029652E-2</v>
      </c>
      <c r="H174" s="118">
        <f t="shared" si="22"/>
        <v>1.0999488395888601E-2</v>
      </c>
      <c r="I174" s="118">
        <f t="shared" si="22"/>
        <v>8.6856425282544336E-3</v>
      </c>
      <c r="J174" s="118">
        <f t="shared" si="22"/>
        <v>7.3136133203107745E-3</v>
      </c>
      <c r="K174" s="118"/>
      <c r="L174" s="132"/>
      <c r="M174" s="132"/>
      <c r="N174" s="132"/>
      <c r="O174" s="132"/>
      <c r="P174" s="132"/>
      <c r="Q174" s="132"/>
      <c r="R174" s="132"/>
      <c r="S174" s="132"/>
      <c r="T174" s="132"/>
      <c r="U174" s="133"/>
    </row>
    <row r="175" spans="1:21" x14ac:dyDescent="0.2">
      <c r="A175" s="41">
        <v>2017</v>
      </c>
      <c r="B175" s="118">
        <f>B161</f>
        <v>0.44158122892726898</v>
      </c>
      <c r="C175" s="118">
        <f t="shared" ref="C175:I175" si="23">C161-B161</f>
        <v>0.15866189591504393</v>
      </c>
      <c r="D175" s="118">
        <f t="shared" si="23"/>
        <v>4.3143191357599919E-2</v>
      </c>
      <c r="E175" s="118">
        <f t="shared" si="23"/>
        <v>2.3039519255028784E-2</v>
      </c>
      <c r="F175" s="118">
        <f t="shared" si="23"/>
        <v>1.7041675267781442E-2</v>
      </c>
      <c r="G175" s="118">
        <f t="shared" si="23"/>
        <v>1.3864996903598659E-2</v>
      </c>
      <c r="H175" s="118">
        <f t="shared" si="23"/>
        <v>1.0688318539415986E-2</v>
      </c>
      <c r="I175" s="118">
        <f t="shared" si="23"/>
        <v>1.0160783504208903E-2</v>
      </c>
      <c r="J175" s="118"/>
      <c r="K175" s="118"/>
      <c r="L175" s="132"/>
      <c r="M175" s="132"/>
      <c r="N175" s="132"/>
      <c r="O175" s="132"/>
      <c r="P175" s="132"/>
      <c r="Q175" s="132"/>
      <c r="R175" s="132"/>
      <c r="S175" s="132"/>
      <c r="T175" s="133"/>
      <c r="U175" s="133"/>
    </row>
    <row r="176" spans="1:21" x14ac:dyDescent="0.2">
      <c r="A176" s="41">
        <v>2018</v>
      </c>
      <c r="B176" s="118">
        <f>B162</f>
        <v>0.43794348891495466</v>
      </c>
      <c r="C176" s="118">
        <f t="shared" ref="C176:H176" si="24">C162-B162</f>
        <v>0.15484223117748847</v>
      </c>
      <c r="D176" s="118">
        <f t="shared" si="24"/>
        <v>4.6000905849698626E-2</v>
      </c>
      <c r="E176" s="118">
        <f t="shared" si="24"/>
        <v>2.6095439395171116E-2</v>
      </c>
      <c r="F176" s="118">
        <f t="shared" si="24"/>
        <v>1.8395716956809527E-2</v>
      </c>
      <c r="G176" s="118">
        <f t="shared" si="24"/>
        <v>1.3204501376194777E-2</v>
      </c>
      <c r="H176" s="118">
        <f t="shared" si="24"/>
        <v>1.1102465537064288E-2</v>
      </c>
      <c r="I176" s="118"/>
      <c r="J176" s="118"/>
      <c r="K176" s="118"/>
      <c r="L176" s="132"/>
      <c r="M176" s="132"/>
      <c r="N176" s="132"/>
      <c r="O176" s="132"/>
      <c r="P176" s="132"/>
      <c r="Q176" s="132"/>
      <c r="R176" s="132"/>
      <c r="S176" s="133"/>
      <c r="T176" s="133"/>
      <c r="U176" s="133"/>
    </row>
    <row r="177" spans="1:21" x14ac:dyDescent="0.2">
      <c r="A177" s="41">
        <v>2019</v>
      </c>
      <c r="B177" s="118">
        <f>B163</f>
        <v>0.41251950546152921</v>
      </c>
      <c r="C177" s="118">
        <f t="shared" ref="C177:G177" si="25">C163-B163</f>
        <v>0.14702916816708683</v>
      </c>
      <c r="D177" s="118">
        <f t="shared" si="25"/>
        <v>5.6091705677589698E-2</v>
      </c>
      <c r="E177" s="118">
        <f t="shared" si="25"/>
        <v>3.1304765334293605E-2</v>
      </c>
      <c r="F177" s="118">
        <f t="shared" si="25"/>
        <v>1.9037330452526646E-2</v>
      </c>
      <c r="G177" s="118">
        <f t="shared" si="25"/>
        <v>1.3947905413515871E-2</v>
      </c>
      <c r="H177" s="118"/>
      <c r="I177" s="118"/>
      <c r="J177" s="118"/>
      <c r="K177" s="118"/>
      <c r="L177" s="132"/>
      <c r="M177" s="132"/>
      <c r="N177" s="132"/>
      <c r="O177" s="132"/>
      <c r="P177" s="132"/>
      <c r="Q177" s="132"/>
      <c r="R177" s="133"/>
      <c r="S177" s="133"/>
      <c r="T177" s="133"/>
      <c r="U177" s="133"/>
    </row>
    <row r="178" spans="1:21" x14ac:dyDescent="0.2">
      <c r="A178" s="41">
        <v>2020</v>
      </c>
      <c r="B178" s="47">
        <v>0.3889139721460077</v>
      </c>
      <c r="C178" s="47">
        <v>0.16444969263362622</v>
      </c>
      <c r="D178" s="47">
        <v>5.885689808865581E-2</v>
      </c>
      <c r="E178" s="47">
        <v>2.8675951330763266E-2</v>
      </c>
      <c r="F178" s="47">
        <v>1.9125018812442839E-2</v>
      </c>
      <c r="G178" s="47"/>
      <c r="H178" s="47"/>
      <c r="I178" s="47"/>
      <c r="J178" s="47"/>
      <c r="K178" s="47"/>
      <c r="L178" s="132"/>
      <c r="M178" s="132"/>
      <c r="N178" s="132"/>
      <c r="O178" s="132"/>
      <c r="P178" s="132"/>
      <c r="Q178" s="133"/>
      <c r="R178" s="133"/>
      <c r="S178" s="133"/>
      <c r="T178" s="133"/>
      <c r="U178" s="133"/>
    </row>
    <row r="179" spans="1:21" x14ac:dyDescent="0.2">
      <c r="A179" s="41">
        <v>2021</v>
      </c>
      <c r="B179" s="47">
        <v>0.37776278670428065</v>
      </c>
      <c r="C179" s="47">
        <v>0.17046485956089782</v>
      </c>
      <c r="D179" s="47">
        <v>5.6200171715932785E-2</v>
      </c>
      <c r="E179" s="47">
        <v>2.8504844842389306E-2</v>
      </c>
      <c r="F179" s="47"/>
      <c r="G179" s="47"/>
      <c r="H179" s="47"/>
      <c r="I179" s="47"/>
      <c r="J179" s="47"/>
      <c r="K179" s="47"/>
      <c r="L179" s="132"/>
      <c r="M179" s="132"/>
      <c r="N179" s="132"/>
      <c r="O179" s="132"/>
      <c r="P179" s="133"/>
      <c r="Q179" s="133"/>
      <c r="R179" s="133"/>
      <c r="S179" s="133"/>
      <c r="T179" s="133"/>
      <c r="U179" s="133"/>
    </row>
    <row r="180" spans="1:21" x14ac:dyDescent="0.2">
      <c r="A180" s="41">
        <v>2022</v>
      </c>
      <c r="B180" s="47">
        <v>0.44737479445768696</v>
      </c>
      <c r="C180" s="47">
        <v>0.16680475710953335</v>
      </c>
      <c r="D180" s="47">
        <v>5.0796038291417572E-2</v>
      </c>
      <c r="E180" s="47"/>
      <c r="F180" s="47"/>
      <c r="G180" s="95"/>
      <c r="H180" s="95"/>
      <c r="I180" s="95"/>
      <c r="J180" s="95"/>
      <c r="K180" s="47"/>
      <c r="L180" s="132"/>
      <c r="M180" s="132"/>
      <c r="N180" s="132"/>
      <c r="O180" s="133"/>
      <c r="P180" s="133"/>
      <c r="Q180" s="133"/>
      <c r="R180" s="133"/>
      <c r="S180" s="133"/>
      <c r="T180" s="133"/>
      <c r="U180" s="133"/>
    </row>
    <row r="181" spans="1:21" x14ac:dyDescent="0.2">
      <c r="A181" s="41">
        <v>2023</v>
      </c>
      <c r="B181" s="47">
        <v>0.45253667795219044</v>
      </c>
      <c r="C181" s="47">
        <v>0.17252744434184877</v>
      </c>
      <c r="D181" s="95"/>
      <c r="E181" s="95"/>
      <c r="F181" s="95"/>
      <c r="G181" s="95"/>
      <c r="H181" s="95"/>
      <c r="I181" s="95"/>
      <c r="J181" s="46"/>
      <c r="K181" s="95"/>
      <c r="L181" s="132"/>
      <c r="M181" s="132"/>
      <c r="N181" s="133"/>
      <c r="O181" s="133"/>
      <c r="P181" s="133"/>
      <c r="Q181" s="133"/>
      <c r="R181" s="133"/>
      <c r="S181" s="133"/>
      <c r="T181" s="133"/>
      <c r="U181" s="133"/>
    </row>
    <row r="182" spans="1:21" x14ac:dyDescent="0.2">
      <c r="A182" s="41">
        <v>2024</v>
      </c>
      <c r="B182" s="47">
        <v>0.4758852747957058</v>
      </c>
      <c r="C182" s="82"/>
      <c r="D182" s="82"/>
      <c r="E182" s="82"/>
      <c r="F182" s="82"/>
      <c r="G182" s="82"/>
      <c r="H182" s="82"/>
      <c r="I182" s="82"/>
      <c r="J182" s="82"/>
      <c r="K182" s="95"/>
      <c r="L182" s="132"/>
      <c r="M182" s="132"/>
      <c r="N182" s="133"/>
      <c r="O182" s="133"/>
      <c r="P182" s="133"/>
      <c r="Q182" s="133"/>
      <c r="R182" s="133"/>
      <c r="S182" s="133"/>
      <c r="T182" s="133"/>
      <c r="U182" s="133"/>
    </row>
    <row r="183" spans="1:21" x14ac:dyDescent="0.25">
      <c r="A183" s="134"/>
      <c r="B183" s="126"/>
      <c r="C183" s="126"/>
      <c r="D183" s="126"/>
      <c r="E183" s="126"/>
      <c r="F183" s="126"/>
      <c r="G183" s="126"/>
      <c r="H183" s="126"/>
      <c r="I183" s="126"/>
      <c r="J183" s="44"/>
      <c r="K183" s="44"/>
      <c r="L183" s="124"/>
      <c r="M183" s="124"/>
    </row>
    <row r="184" spans="1:21" ht="15.75" x14ac:dyDescent="0.25">
      <c r="A184" s="21" t="s">
        <v>149</v>
      </c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124"/>
      <c r="M184" s="124"/>
    </row>
    <row r="185" spans="1:21" ht="15.75" x14ac:dyDescent="0.25">
      <c r="A185" s="21" t="s">
        <v>92</v>
      </c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124"/>
      <c r="M185" s="124"/>
    </row>
    <row r="186" spans="1:21" x14ac:dyDescent="0.25">
      <c r="A186" s="60" t="s">
        <v>40</v>
      </c>
      <c r="B186" s="1" t="s">
        <v>89</v>
      </c>
      <c r="C186" s="1" t="s">
        <v>85</v>
      </c>
      <c r="D186" s="1" t="s">
        <v>90</v>
      </c>
      <c r="E186" s="1" t="s">
        <v>86</v>
      </c>
      <c r="F186" s="1" t="s">
        <v>87</v>
      </c>
      <c r="G186" s="1" t="s">
        <v>88</v>
      </c>
      <c r="H186" s="1" t="s">
        <v>91</v>
      </c>
      <c r="I186" s="1" t="s">
        <v>97</v>
      </c>
      <c r="J186" s="1" t="s">
        <v>110</v>
      </c>
      <c r="K186" s="1" t="s">
        <v>127</v>
      </c>
      <c r="L186" s="106"/>
      <c r="M186" s="106"/>
    </row>
    <row r="187" spans="1:21" x14ac:dyDescent="0.25">
      <c r="A187" s="41">
        <v>2015</v>
      </c>
      <c r="B187" s="118">
        <v>0.50966658442044266</v>
      </c>
      <c r="C187" s="118">
        <v>0.71352048328942441</v>
      </c>
      <c r="D187" s="118">
        <v>0.76279658386329086</v>
      </c>
      <c r="E187" s="118">
        <v>0.78388876065552893</v>
      </c>
      <c r="F187" s="118">
        <v>0.79476118084352787</v>
      </c>
      <c r="G187" s="118">
        <v>0.80464664634389005</v>
      </c>
      <c r="H187" s="118">
        <v>0.81306759843679111</v>
      </c>
      <c r="I187" s="118">
        <v>0.81938729216246553</v>
      </c>
      <c r="J187" s="118">
        <v>0.82491901400042977</v>
      </c>
      <c r="K187" s="118">
        <v>0.82986174675061086</v>
      </c>
      <c r="L187" s="124"/>
      <c r="M187" s="124"/>
    </row>
    <row r="188" spans="1:21" x14ac:dyDescent="0.25">
      <c r="A188" s="41">
        <v>2016</v>
      </c>
      <c r="B188" s="118">
        <v>0.49747651028251849</v>
      </c>
      <c r="C188" s="118">
        <v>0.70993909924656384</v>
      </c>
      <c r="D188" s="118">
        <v>0.75930963098476278</v>
      </c>
      <c r="E188" s="118">
        <v>0.77735519020452704</v>
      </c>
      <c r="F188" s="118">
        <v>0.78976000770286214</v>
      </c>
      <c r="G188" s="118">
        <v>0.80033539545370658</v>
      </c>
      <c r="H188" s="118">
        <v>0.80882459138723728</v>
      </c>
      <c r="I188" s="118">
        <v>0.8158293816046025</v>
      </c>
      <c r="J188" s="118">
        <v>0.82127755177366424</v>
      </c>
      <c r="K188" s="118"/>
      <c r="L188" s="124"/>
      <c r="M188" s="124"/>
    </row>
    <row r="189" spans="1:21" x14ac:dyDescent="0.25">
      <c r="A189" s="41">
        <v>2017</v>
      </c>
      <c r="B189" s="118">
        <v>0.50180165688088152</v>
      </c>
      <c r="C189" s="118">
        <v>0.71586101504061772</v>
      </c>
      <c r="D189" s="118">
        <v>0.75869862462800608</v>
      </c>
      <c r="E189" s="118">
        <v>0.77869379876136091</v>
      </c>
      <c r="F189" s="118">
        <v>0.79242338936700718</v>
      </c>
      <c r="G189" s="118">
        <v>0.80258183865519184</v>
      </c>
      <c r="H189" s="118">
        <v>0.81050430306442534</v>
      </c>
      <c r="I189" s="118">
        <v>0.81740529236708759</v>
      </c>
      <c r="J189" s="118"/>
      <c r="K189" s="118"/>
      <c r="L189" s="124"/>
      <c r="M189" s="124"/>
    </row>
    <row r="190" spans="1:21" x14ac:dyDescent="0.25">
      <c r="A190" s="41">
        <v>2018</v>
      </c>
      <c r="B190" s="118">
        <v>0.49117867423794315</v>
      </c>
      <c r="C190" s="118">
        <v>0.69786663511968139</v>
      </c>
      <c r="D190" s="118">
        <v>0.74472968176978582</v>
      </c>
      <c r="E190" s="118">
        <v>0.76805079064631887</v>
      </c>
      <c r="F190" s="118">
        <v>0.78281477976260894</v>
      </c>
      <c r="G190" s="118">
        <v>0.7943215426475807</v>
      </c>
      <c r="H190" s="118">
        <v>0.80305217082692537</v>
      </c>
      <c r="I190" s="118"/>
      <c r="J190" s="118"/>
      <c r="K190" s="118"/>
      <c r="L190" s="106"/>
      <c r="M190" s="106"/>
    </row>
    <row r="191" spans="1:21" x14ac:dyDescent="0.25">
      <c r="A191" s="41">
        <v>2019</v>
      </c>
      <c r="B191" s="118">
        <v>0.47397196623557653</v>
      </c>
      <c r="C191" s="118">
        <v>0.66666924804460626</v>
      </c>
      <c r="D191" s="118">
        <v>0.72525362038256025</v>
      </c>
      <c r="E191" s="118">
        <v>0.75217222953612639</v>
      </c>
      <c r="F191" s="118">
        <v>0.76824905134360721</v>
      </c>
      <c r="G191" s="118">
        <v>0.78014404088902656</v>
      </c>
      <c r="H191" s="118"/>
      <c r="I191" s="118"/>
      <c r="J191" s="118"/>
      <c r="K191" s="118"/>
      <c r="L191" s="106"/>
      <c r="M191" s="106"/>
    </row>
    <row r="192" spans="1:21" x14ac:dyDescent="0.25">
      <c r="A192" s="41">
        <v>2020</v>
      </c>
      <c r="B192" s="47">
        <v>0.44553390830958484</v>
      </c>
      <c r="C192" s="47">
        <v>0.66287192366400727</v>
      </c>
      <c r="D192" s="47">
        <v>0.72424449774796784</v>
      </c>
      <c r="E192" s="47">
        <v>0.75033648893534144</v>
      </c>
      <c r="F192" s="47">
        <v>0.76690903895752338</v>
      </c>
      <c r="G192" s="47"/>
      <c r="H192" s="47"/>
      <c r="I192" s="47"/>
      <c r="J192" s="47"/>
      <c r="K192" s="47"/>
      <c r="L192" s="124"/>
      <c r="M192" s="124"/>
      <c r="O192" s="111"/>
    </row>
    <row r="193" spans="1:21" x14ac:dyDescent="0.25">
      <c r="A193" s="41">
        <v>2021</v>
      </c>
      <c r="B193" s="47">
        <v>0.41893334689104683</v>
      </c>
      <c r="C193" s="47">
        <v>0.64243225380039659</v>
      </c>
      <c r="D193" s="47">
        <v>0.7046912109701271</v>
      </c>
      <c r="E193" s="47">
        <v>0.730830966786023</v>
      </c>
      <c r="F193" s="47"/>
      <c r="G193" s="47"/>
      <c r="H193" s="47"/>
      <c r="I193" s="47"/>
      <c r="J193" s="47"/>
      <c r="K193" s="47"/>
      <c r="L193" s="124"/>
      <c r="M193" s="124"/>
    </row>
    <row r="194" spans="1:21" x14ac:dyDescent="0.25">
      <c r="A194" s="41">
        <v>2022</v>
      </c>
      <c r="B194" s="47">
        <v>0.47602878344951655</v>
      </c>
      <c r="C194" s="47">
        <v>0.68967093920995426</v>
      </c>
      <c r="D194" s="47">
        <v>0.74351248032381378</v>
      </c>
      <c r="E194" s="47"/>
      <c r="F194" s="47"/>
      <c r="G194" s="95"/>
      <c r="H194" s="95"/>
      <c r="I194" s="95"/>
      <c r="J194" s="95"/>
      <c r="K194" s="95"/>
      <c r="L194" s="124"/>
      <c r="M194" s="124"/>
      <c r="N194" s="59"/>
    </row>
    <row r="195" spans="1:21" x14ac:dyDescent="0.25">
      <c r="A195" s="41">
        <v>2023</v>
      </c>
      <c r="B195" s="47">
        <v>0.47924207892031995</v>
      </c>
      <c r="C195" s="47">
        <v>0.70353487956383787</v>
      </c>
      <c r="D195" s="95"/>
      <c r="E195" s="95"/>
      <c r="F195" s="95"/>
      <c r="G195" s="95"/>
      <c r="H195" s="95"/>
      <c r="I195" s="95"/>
      <c r="J195" s="46"/>
      <c r="K195" s="95"/>
      <c r="L195" s="124"/>
      <c r="M195" s="124"/>
      <c r="N195" s="59"/>
    </row>
    <row r="196" spans="1:21" x14ac:dyDescent="0.25">
      <c r="A196" s="41">
        <v>2024</v>
      </c>
      <c r="B196" s="47">
        <v>0.49657691227136286</v>
      </c>
      <c r="C196" s="82"/>
      <c r="D196" s="82"/>
      <c r="E196" s="82"/>
      <c r="F196" s="82"/>
      <c r="G196" s="82"/>
      <c r="H196" s="82"/>
      <c r="I196" s="82"/>
      <c r="J196" s="82"/>
      <c r="K196" s="82"/>
      <c r="L196" s="124"/>
      <c r="M196" s="124"/>
      <c r="N196" s="59"/>
    </row>
    <row r="197" spans="1:21" x14ac:dyDescent="0.25">
      <c r="A197" s="134"/>
      <c r="B197" s="126"/>
      <c r="C197" s="126"/>
      <c r="D197" s="126"/>
      <c r="E197" s="126"/>
      <c r="F197" s="126"/>
      <c r="G197" s="126"/>
      <c r="H197" s="126"/>
      <c r="I197" s="126"/>
      <c r="J197" s="44"/>
      <c r="K197" s="44"/>
      <c r="L197" s="124"/>
      <c r="M197" s="124"/>
      <c r="N197" s="59"/>
    </row>
    <row r="198" spans="1:21" ht="15.75" x14ac:dyDescent="0.25">
      <c r="A198" s="21" t="s">
        <v>150</v>
      </c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124"/>
      <c r="M198" s="124"/>
      <c r="N198" s="59"/>
    </row>
    <row r="199" spans="1:21" ht="15.75" x14ac:dyDescent="0.25">
      <c r="A199" s="21" t="s">
        <v>92</v>
      </c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124"/>
      <c r="M199" s="124"/>
    </row>
    <row r="200" spans="1:21" x14ac:dyDescent="0.25">
      <c r="A200" s="60" t="s">
        <v>40</v>
      </c>
      <c r="B200" s="1" t="s">
        <v>89</v>
      </c>
      <c r="C200" s="1" t="s">
        <v>85</v>
      </c>
      <c r="D200" s="1" t="s">
        <v>90</v>
      </c>
      <c r="E200" s="1" t="s">
        <v>86</v>
      </c>
      <c r="F200" s="1" t="s">
        <v>87</v>
      </c>
      <c r="G200" s="1" t="s">
        <v>88</v>
      </c>
      <c r="H200" s="1" t="s">
        <v>91</v>
      </c>
      <c r="I200" s="1" t="s">
        <v>97</v>
      </c>
      <c r="J200" s="1" t="s">
        <v>110</v>
      </c>
      <c r="K200" s="1" t="s">
        <v>127</v>
      </c>
      <c r="L200" s="106"/>
      <c r="M200" s="106"/>
    </row>
    <row r="201" spans="1:21" x14ac:dyDescent="0.2">
      <c r="A201" s="149">
        <v>2015</v>
      </c>
      <c r="B201" s="118">
        <f>B187</f>
        <v>0.50966658442044266</v>
      </c>
      <c r="C201" s="118">
        <f>C187-B187</f>
        <v>0.20385389886898175</v>
      </c>
      <c r="D201" s="118">
        <f t="shared" ref="D201:K201" si="26">D187-C187</f>
        <v>4.9276100573866444E-2</v>
      </c>
      <c r="E201" s="118">
        <f t="shared" si="26"/>
        <v>2.1092176792238071E-2</v>
      </c>
      <c r="F201" s="118">
        <f t="shared" si="26"/>
        <v>1.0872420187998943E-2</v>
      </c>
      <c r="G201" s="118">
        <f t="shared" si="26"/>
        <v>9.8854655003621783E-3</v>
      </c>
      <c r="H201" s="118">
        <f t="shared" si="26"/>
        <v>8.4209520929010573E-3</v>
      </c>
      <c r="I201" s="118">
        <f t="shared" si="26"/>
        <v>6.3196937256744246E-3</v>
      </c>
      <c r="J201" s="118">
        <f t="shared" si="26"/>
        <v>5.531721837964243E-3</v>
      </c>
      <c r="K201" s="118">
        <f t="shared" si="26"/>
        <v>4.9427327501810892E-3</v>
      </c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</row>
    <row r="202" spans="1:21" x14ac:dyDescent="0.2">
      <c r="A202" s="149">
        <v>2016</v>
      </c>
      <c r="B202" s="118">
        <f>B188</f>
        <v>0.49747651028251849</v>
      </c>
      <c r="C202" s="118">
        <f t="shared" ref="C202:J202" si="27">C188-B188</f>
        <v>0.21246258896404535</v>
      </c>
      <c r="D202" s="118">
        <f t="shared" si="27"/>
        <v>4.9370531738198942E-2</v>
      </c>
      <c r="E202" s="118">
        <f t="shared" si="27"/>
        <v>1.8045559219764251E-2</v>
      </c>
      <c r="F202" s="118">
        <f t="shared" si="27"/>
        <v>1.2404817498335108E-2</v>
      </c>
      <c r="G202" s="118">
        <f t="shared" si="27"/>
        <v>1.0575387750844434E-2</v>
      </c>
      <c r="H202" s="118">
        <f t="shared" si="27"/>
        <v>8.4891959335307021E-3</v>
      </c>
      <c r="I202" s="118">
        <f t="shared" si="27"/>
        <v>7.0047902173652199E-3</v>
      </c>
      <c r="J202" s="118">
        <f t="shared" si="27"/>
        <v>5.448170169061739E-3</v>
      </c>
      <c r="K202" s="118"/>
      <c r="L202" s="132"/>
      <c r="M202" s="132"/>
      <c r="N202" s="132"/>
      <c r="O202" s="132"/>
      <c r="P202" s="132"/>
      <c r="Q202" s="132"/>
      <c r="R202" s="132"/>
      <c r="S202" s="132"/>
      <c r="T202" s="132"/>
      <c r="U202" s="133"/>
    </row>
    <row r="203" spans="1:21" x14ac:dyDescent="0.2">
      <c r="A203" s="149">
        <v>2017</v>
      </c>
      <c r="B203" s="118">
        <f>B189</f>
        <v>0.50180165688088152</v>
      </c>
      <c r="C203" s="118">
        <f t="shared" ref="C203:I203" si="28">C189-B189</f>
        <v>0.2140593581597362</v>
      </c>
      <c r="D203" s="118">
        <f t="shared" si="28"/>
        <v>4.2837609587388359E-2</v>
      </c>
      <c r="E203" s="118">
        <f t="shared" si="28"/>
        <v>1.9995174133354832E-2</v>
      </c>
      <c r="F203" s="118">
        <f t="shared" si="28"/>
        <v>1.3729590605646269E-2</v>
      </c>
      <c r="G203" s="118">
        <f t="shared" si="28"/>
        <v>1.0158449288184657E-2</v>
      </c>
      <c r="H203" s="118">
        <f t="shared" si="28"/>
        <v>7.9224644092334984E-3</v>
      </c>
      <c r="I203" s="118">
        <f t="shared" si="28"/>
        <v>6.9009893026622526E-3</v>
      </c>
      <c r="J203" s="118"/>
      <c r="K203" s="118"/>
      <c r="L203" s="132"/>
      <c r="M203" s="132"/>
      <c r="N203" s="132"/>
      <c r="O203" s="132"/>
      <c r="P203" s="132"/>
      <c r="Q203" s="132"/>
      <c r="R203" s="132"/>
      <c r="S203" s="132"/>
      <c r="T203" s="133"/>
      <c r="U203" s="133"/>
    </row>
    <row r="204" spans="1:21" x14ac:dyDescent="0.2">
      <c r="A204" s="149">
        <v>2018</v>
      </c>
      <c r="B204" s="118">
        <f>B190</f>
        <v>0.49117867423794315</v>
      </c>
      <c r="C204" s="118">
        <f t="shared" ref="C204:H204" si="29">C190-B190</f>
        <v>0.20668796088173824</v>
      </c>
      <c r="D204" s="118">
        <f t="shared" si="29"/>
        <v>4.6863046650104434E-2</v>
      </c>
      <c r="E204" s="118">
        <f t="shared" si="29"/>
        <v>2.3321108876533048E-2</v>
      </c>
      <c r="F204" s="118">
        <f t="shared" si="29"/>
        <v>1.4763989116290066E-2</v>
      </c>
      <c r="G204" s="118">
        <f t="shared" si="29"/>
        <v>1.1506762884971766E-2</v>
      </c>
      <c r="H204" s="118">
        <f t="shared" si="29"/>
        <v>8.7306281793446683E-3</v>
      </c>
      <c r="I204" s="118"/>
      <c r="J204" s="118"/>
      <c r="K204" s="118"/>
      <c r="L204" s="132"/>
      <c r="M204" s="132"/>
      <c r="N204" s="132"/>
      <c r="O204" s="132"/>
      <c r="P204" s="132"/>
      <c r="Q204" s="132"/>
      <c r="R204" s="132"/>
      <c r="S204" s="133"/>
      <c r="T204" s="133"/>
      <c r="U204" s="133"/>
    </row>
    <row r="205" spans="1:21" x14ac:dyDescent="0.2">
      <c r="A205" s="149">
        <v>2019</v>
      </c>
      <c r="B205" s="118">
        <f>B191</f>
        <v>0.47397196623557653</v>
      </c>
      <c r="C205" s="118">
        <f t="shared" ref="C205:G205" si="30">C191-B191</f>
        <v>0.19269728180902973</v>
      </c>
      <c r="D205" s="118">
        <f t="shared" si="30"/>
        <v>5.8584372337953994E-2</v>
      </c>
      <c r="E205" s="118">
        <f t="shared" si="30"/>
        <v>2.6918609153566142E-2</v>
      </c>
      <c r="F205" s="118">
        <f t="shared" si="30"/>
        <v>1.6076821807480823E-2</v>
      </c>
      <c r="G205" s="118">
        <f t="shared" si="30"/>
        <v>1.1894989545419343E-2</v>
      </c>
      <c r="H205" s="118"/>
      <c r="I205" s="118"/>
      <c r="J205" s="118"/>
      <c r="K205" s="118"/>
      <c r="L205" s="132"/>
      <c r="M205" s="132"/>
      <c r="N205" s="132"/>
      <c r="O205" s="132"/>
      <c r="P205" s="132"/>
      <c r="Q205" s="132"/>
      <c r="R205" s="133"/>
      <c r="S205" s="133"/>
      <c r="T205" s="133"/>
      <c r="U205" s="133"/>
    </row>
    <row r="206" spans="1:21" x14ac:dyDescent="0.2">
      <c r="A206" s="41">
        <v>2020</v>
      </c>
      <c r="B206" s="47">
        <v>0.44553390830958484</v>
      </c>
      <c r="C206" s="47">
        <v>0.21733801535442249</v>
      </c>
      <c r="D206" s="47">
        <v>6.1372574083960567E-2</v>
      </c>
      <c r="E206" s="47">
        <v>2.609199118737358E-2</v>
      </c>
      <c r="F206" s="47">
        <v>1.6572550022181953E-2</v>
      </c>
      <c r="G206" s="47"/>
      <c r="H206" s="47"/>
      <c r="I206" s="47"/>
      <c r="J206" s="47"/>
      <c r="K206" s="47"/>
      <c r="L206" s="132"/>
      <c r="M206" s="132"/>
      <c r="N206" s="132"/>
      <c r="O206" s="132"/>
      <c r="P206" s="132"/>
      <c r="Q206" s="133"/>
      <c r="R206" s="133"/>
      <c r="S206" s="133"/>
      <c r="T206" s="133"/>
      <c r="U206" s="133"/>
    </row>
    <row r="207" spans="1:21" x14ac:dyDescent="0.2">
      <c r="A207" s="41">
        <v>2021</v>
      </c>
      <c r="B207" s="47">
        <v>0.41893334689104683</v>
      </c>
      <c r="C207" s="47">
        <v>0.22349890690934973</v>
      </c>
      <c r="D207" s="47">
        <v>6.2258957169730469E-2</v>
      </c>
      <c r="E207" s="47">
        <v>2.6139755815895935E-2</v>
      </c>
      <c r="F207" s="47"/>
      <c r="G207" s="47"/>
      <c r="H207" s="47"/>
      <c r="I207" s="47"/>
      <c r="J207" s="47"/>
      <c r="K207" s="47"/>
      <c r="L207" s="132"/>
      <c r="M207" s="132"/>
      <c r="N207" s="132"/>
      <c r="O207" s="132"/>
      <c r="P207" s="133"/>
      <c r="Q207" s="133"/>
      <c r="R207" s="133"/>
      <c r="S207" s="133"/>
      <c r="T207" s="133"/>
      <c r="U207" s="133"/>
    </row>
    <row r="208" spans="1:21" x14ac:dyDescent="0.2">
      <c r="A208" s="41">
        <v>2022</v>
      </c>
      <c r="B208" s="47">
        <v>0.47602878344951655</v>
      </c>
      <c r="C208" s="47">
        <v>0.21364215576043774</v>
      </c>
      <c r="D208" s="47">
        <v>5.3841541113859533E-2</v>
      </c>
      <c r="E208" s="47"/>
      <c r="F208" s="47"/>
      <c r="G208" s="95"/>
      <c r="H208" s="95"/>
      <c r="I208" s="95"/>
      <c r="J208" s="95"/>
      <c r="K208" s="95"/>
      <c r="L208" s="132"/>
      <c r="M208" s="132"/>
      <c r="N208" s="132"/>
      <c r="O208" s="133"/>
      <c r="P208" s="133"/>
      <c r="Q208" s="133"/>
      <c r="R208" s="133"/>
      <c r="S208" s="133"/>
      <c r="T208" s="133"/>
      <c r="U208" s="133"/>
    </row>
    <row r="209" spans="1:21" x14ac:dyDescent="0.2">
      <c r="A209" s="41">
        <v>2023</v>
      </c>
      <c r="B209" s="47">
        <v>0.47924207892031995</v>
      </c>
      <c r="C209" s="47">
        <v>0.22429280064351789</v>
      </c>
      <c r="D209" s="95"/>
      <c r="E209" s="95"/>
      <c r="F209" s="95"/>
      <c r="G209" s="95"/>
      <c r="H209" s="95"/>
      <c r="I209" s="95"/>
      <c r="J209" s="46"/>
      <c r="K209" s="95"/>
      <c r="L209" s="132"/>
      <c r="M209" s="132"/>
      <c r="N209" s="133"/>
      <c r="O209" s="133"/>
      <c r="P209" s="133"/>
      <c r="Q209" s="133"/>
      <c r="R209" s="133"/>
      <c r="S209" s="133"/>
      <c r="T209" s="133"/>
      <c r="U209" s="133"/>
    </row>
    <row r="210" spans="1:21" x14ac:dyDescent="0.2">
      <c r="A210" s="41">
        <v>2024</v>
      </c>
      <c r="B210" s="47">
        <v>0.49657691227136286</v>
      </c>
      <c r="C210" s="82"/>
      <c r="D210" s="82"/>
      <c r="E210" s="82"/>
      <c r="F210" s="82"/>
      <c r="G210" s="82"/>
      <c r="H210" s="82"/>
      <c r="I210" s="82"/>
      <c r="J210" s="82"/>
      <c r="K210" s="82"/>
      <c r="L210" s="132"/>
      <c r="M210" s="132"/>
      <c r="N210" s="133"/>
      <c r="O210" s="133"/>
      <c r="P210" s="133"/>
      <c r="Q210" s="133"/>
      <c r="R210" s="133"/>
      <c r="S210" s="133"/>
      <c r="T210" s="133"/>
      <c r="U210" s="133"/>
    </row>
    <row r="211" spans="1:21" x14ac:dyDescent="0.25">
      <c r="A211" s="134"/>
      <c r="B211" s="126"/>
      <c r="C211" s="126"/>
      <c r="D211" s="126"/>
      <c r="E211" s="126"/>
      <c r="F211" s="126"/>
      <c r="G211" s="126"/>
      <c r="H211" s="126"/>
      <c r="I211" s="126"/>
      <c r="J211" s="44"/>
      <c r="K211" s="44"/>
      <c r="L211" s="124"/>
      <c r="M211" s="124"/>
    </row>
    <row r="212" spans="1:21" ht="15.75" x14ac:dyDescent="0.25">
      <c r="A212" s="21" t="s">
        <v>149</v>
      </c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124"/>
      <c r="M212" s="124"/>
    </row>
    <row r="213" spans="1:21" ht="15.75" x14ac:dyDescent="0.25">
      <c r="A213" s="21" t="s">
        <v>93</v>
      </c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124"/>
      <c r="M213" s="124"/>
    </row>
    <row r="214" spans="1:21" x14ac:dyDescent="0.25">
      <c r="A214" s="60" t="s">
        <v>40</v>
      </c>
      <c r="B214" s="1" t="s">
        <v>89</v>
      </c>
      <c r="C214" s="1" t="s">
        <v>85</v>
      </c>
      <c r="D214" s="1" t="s">
        <v>90</v>
      </c>
      <c r="E214" s="1" t="s">
        <v>86</v>
      </c>
      <c r="F214" s="1" t="s">
        <v>87</v>
      </c>
      <c r="G214" s="1" t="s">
        <v>88</v>
      </c>
      <c r="H214" s="1" t="s">
        <v>91</v>
      </c>
      <c r="I214" s="1" t="s">
        <v>97</v>
      </c>
      <c r="J214" s="1" t="s">
        <v>110</v>
      </c>
      <c r="K214" s="1" t="s">
        <v>127</v>
      </c>
      <c r="L214" s="106"/>
      <c r="M214" s="106"/>
    </row>
    <row r="215" spans="1:21" x14ac:dyDescent="0.25">
      <c r="A215" s="41">
        <v>2015</v>
      </c>
      <c r="B215" s="118">
        <v>0.74904279552173703</v>
      </c>
      <c r="C215" s="118">
        <v>0.91503901516987352</v>
      </c>
      <c r="D215" s="118">
        <v>0.93583095041923137</v>
      </c>
      <c r="E215" s="118">
        <v>0.94382784859206126</v>
      </c>
      <c r="F215" s="118">
        <v>0.94751126835651622</v>
      </c>
      <c r="G215" s="118">
        <v>0.94983763873406679</v>
      </c>
      <c r="H215" s="118">
        <v>0.95134008626956812</v>
      </c>
      <c r="I215" s="118">
        <v>0.95313333010226331</v>
      </c>
      <c r="J215" s="118">
        <v>0.95434498134057089</v>
      </c>
      <c r="K215" s="118">
        <v>0.95526583628168471</v>
      </c>
      <c r="L215" s="124"/>
      <c r="M215" s="124"/>
    </row>
    <row r="216" spans="1:21" x14ac:dyDescent="0.25">
      <c r="A216" s="41">
        <v>2016</v>
      </c>
      <c r="B216" s="118">
        <v>0.73146558068789558</v>
      </c>
      <c r="C216" s="118">
        <v>0.91310534321181491</v>
      </c>
      <c r="D216" s="118">
        <v>0.93523379618271918</v>
      </c>
      <c r="E216" s="118">
        <v>0.94175948187036951</v>
      </c>
      <c r="F216" s="118">
        <v>0.94563564103822184</v>
      </c>
      <c r="G216" s="118">
        <v>0.94813797164025315</v>
      </c>
      <c r="H216" s="118">
        <v>0.9499533879593739</v>
      </c>
      <c r="I216" s="118">
        <v>0.95162160836072818</v>
      </c>
      <c r="J216" s="118">
        <v>0.9529954369265492</v>
      </c>
      <c r="K216" s="118"/>
      <c r="L216" s="124"/>
      <c r="M216" s="124"/>
    </row>
    <row r="217" spans="1:21" x14ac:dyDescent="0.25">
      <c r="A217" s="41">
        <v>2017</v>
      </c>
      <c r="B217" s="118">
        <v>0.71954333060359366</v>
      </c>
      <c r="C217" s="118">
        <v>0.90856977696420826</v>
      </c>
      <c r="D217" s="118">
        <v>0.9277903559901729</v>
      </c>
      <c r="E217" s="118">
        <v>0.93544968447420396</v>
      </c>
      <c r="F217" s="118">
        <v>0.94012235656823551</v>
      </c>
      <c r="G217" s="118">
        <v>0.94229009104484807</v>
      </c>
      <c r="H217" s="118">
        <v>0.94431330988968643</v>
      </c>
      <c r="I217" s="118">
        <v>0.94619201310275058</v>
      </c>
      <c r="J217" s="118"/>
      <c r="K217" s="118"/>
      <c r="L217" s="124"/>
      <c r="M217" s="124"/>
    </row>
    <row r="218" spans="1:21" x14ac:dyDescent="0.25">
      <c r="A218" s="41">
        <v>2018</v>
      </c>
      <c r="B218" s="118">
        <v>0.70800158360093257</v>
      </c>
      <c r="C218" s="118">
        <v>0.90661153389345883</v>
      </c>
      <c r="D218" s="118">
        <v>0.93071745920028148</v>
      </c>
      <c r="E218" s="118">
        <v>0.93801961905599784</v>
      </c>
      <c r="F218" s="118">
        <v>0.94224255487617126</v>
      </c>
      <c r="G218" s="118">
        <v>0.94532177891171421</v>
      </c>
      <c r="H218" s="118">
        <v>0.94738925790700745</v>
      </c>
      <c r="I218" s="118"/>
      <c r="J218" s="118"/>
      <c r="K218" s="118"/>
      <c r="L218" s="106"/>
      <c r="M218" s="106"/>
    </row>
    <row r="219" spans="1:21" x14ac:dyDescent="0.25">
      <c r="A219" s="41">
        <v>2019</v>
      </c>
      <c r="B219" s="118">
        <v>0.70588235294117652</v>
      </c>
      <c r="C219" s="118">
        <v>0.89487522281639931</v>
      </c>
      <c r="D219" s="118">
        <v>0.92370766488413547</v>
      </c>
      <c r="E219" s="118">
        <v>0.93368983957219254</v>
      </c>
      <c r="F219" s="118">
        <v>0.93939393939393945</v>
      </c>
      <c r="G219" s="118">
        <v>0.94233511586452767</v>
      </c>
      <c r="H219" s="118"/>
      <c r="I219" s="118"/>
      <c r="J219" s="118"/>
      <c r="K219" s="118"/>
      <c r="L219" s="106"/>
      <c r="M219" s="106"/>
      <c r="N219" s="59"/>
    </row>
    <row r="220" spans="1:21" x14ac:dyDescent="0.25">
      <c r="A220" s="41">
        <v>2020</v>
      </c>
      <c r="B220" s="47">
        <v>0.71556954518498239</v>
      </c>
      <c r="C220" s="47">
        <v>0.90287851831577026</v>
      </c>
      <c r="D220" s="47">
        <v>0.9317093198302997</v>
      </c>
      <c r="E220" s="47">
        <v>0.93868892842479812</v>
      </c>
      <c r="F220" s="47">
        <v>0.94306829068016973</v>
      </c>
      <c r="G220" s="47"/>
      <c r="H220" s="47"/>
      <c r="I220" s="47"/>
      <c r="J220" s="47"/>
      <c r="K220" s="47"/>
      <c r="L220" s="124"/>
      <c r="M220" s="124"/>
      <c r="N220" s="59"/>
    </row>
    <row r="221" spans="1:21" x14ac:dyDescent="0.25">
      <c r="A221" s="41">
        <v>2021</v>
      </c>
      <c r="B221" s="47">
        <v>0.68712722490959466</v>
      </c>
      <c r="C221" s="47">
        <v>0.90175174940121161</v>
      </c>
      <c r="D221" s="47">
        <v>0.93166768421546986</v>
      </c>
      <c r="E221" s="47">
        <v>0.94007420278964915</v>
      </c>
      <c r="F221" s="47"/>
      <c r="G221" s="47"/>
      <c r="H221" s="47"/>
      <c r="I221" s="47"/>
      <c r="J221" s="47"/>
      <c r="K221" s="47"/>
      <c r="L221" s="124"/>
      <c r="M221" s="124"/>
      <c r="N221" s="59"/>
    </row>
    <row r="222" spans="1:21" x14ac:dyDescent="0.25">
      <c r="A222" s="41">
        <v>2022</v>
      </c>
      <c r="B222" s="47">
        <v>0.6928006736211817</v>
      </c>
      <c r="C222" s="47">
        <v>0.90573981381859014</v>
      </c>
      <c r="D222" s="47">
        <v>0.93296533657669467</v>
      </c>
      <c r="E222" s="47"/>
      <c r="F222" s="47"/>
      <c r="G222" s="95"/>
      <c r="H222" s="95"/>
      <c r="I222" s="95"/>
      <c r="J222" s="95"/>
      <c r="K222" s="95"/>
      <c r="L222" s="124"/>
      <c r="M222" s="124"/>
      <c r="N222" s="59"/>
    </row>
    <row r="223" spans="1:21" x14ac:dyDescent="0.25">
      <c r="A223" s="41">
        <v>2023</v>
      </c>
      <c r="B223" s="47">
        <v>0.68081352154531949</v>
      </c>
      <c r="C223" s="47">
        <v>0.9115434621099554</v>
      </c>
      <c r="D223" s="95"/>
      <c r="E223" s="95"/>
      <c r="F223" s="95"/>
      <c r="G223" s="95"/>
      <c r="H223" s="95"/>
      <c r="I223" s="95"/>
      <c r="J223" s="46"/>
      <c r="K223" s="95"/>
      <c r="L223" s="124"/>
      <c r="M223" s="124"/>
      <c r="N223" s="59"/>
    </row>
    <row r="224" spans="1:21" x14ac:dyDescent="0.25">
      <c r="A224" s="41">
        <v>2024</v>
      </c>
      <c r="B224" s="47">
        <v>0.67298105682951148</v>
      </c>
      <c r="C224" s="82"/>
      <c r="D224" s="82"/>
      <c r="E224" s="82"/>
      <c r="F224" s="82"/>
      <c r="G224" s="82"/>
      <c r="H224" s="82"/>
      <c r="I224" s="82"/>
      <c r="J224" s="82"/>
      <c r="K224" s="82"/>
      <c r="L224" s="124"/>
      <c r="M224" s="124"/>
      <c r="N224" s="59"/>
    </row>
    <row r="225" spans="1:21" x14ac:dyDescent="0.25">
      <c r="A225" s="134"/>
      <c r="B225" s="126"/>
      <c r="C225" s="126"/>
      <c r="D225" s="126"/>
      <c r="E225" s="126"/>
      <c r="F225" s="126"/>
      <c r="G225" s="126"/>
      <c r="H225" s="126"/>
      <c r="I225" s="126"/>
      <c r="J225" s="44"/>
      <c r="K225" s="44"/>
      <c r="L225" s="124"/>
      <c r="M225" s="124"/>
      <c r="N225" s="59"/>
    </row>
    <row r="226" spans="1:21" ht="15.75" x14ac:dyDescent="0.25">
      <c r="A226" s="21" t="s">
        <v>150</v>
      </c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124"/>
      <c r="M226" s="124"/>
      <c r="N226" s="59"/>
    </row>
    <row r="227" spans="1:21" ht="15.75" x14ac:dyDescent="0.25">
      <c r="A227" s="21" t="s">
        <v>93</v>
      </c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124"/>
      <c r="M227" s="124"/>
      <c r="N227" s="59"/>
    </row>
    <row r="228" spans="1:21" x14ac:dyDescent="0.25">
      <c r="A228" s="60" t="s">
        <v>40</v>
      </c>
      <c r="B228" s="1" t="s">
        <v>89</v>
      </c>
      <c r="C228" s="1" t="s">
        <v>85</v>
      </c>
      <c r="D228" s="1" t="s">
        <v>90</v>
      </c>
      <c r="E228" s="1" t="s">
        <v>86</v>
      </c>
      <c r="F228" s="1" t="s">
        <v>87</v>
      </c>
      <c r="G228" s="1" t="s">
        <v>88</v>
      </c>
      <c r="H228" s="1" t="s">
        <v>91</v>
      </c>
      <c r="I228" s="1" t="s">
        <v>97</v>
      </c>
      <c r="J228" s="1" t="s">
        <v>110</v>
      </c>
      <c r="K228" s="1" t="s">
        <v>127</v>
      </c>
      <c r="L228" s="106"/>
      <c r="M228" s="106"/>
      <c r="N228" s="59"/>
    </row>
    <row r="229" spans="1:21" x14ac:dyDescent="0.2">
      <c r="A229" s="41">
        <v>2015</v>
      </c>
      <c r="B229" s="118">
        <f>B215</f>
        <v>0.74904279552173703</v>
      </c>
      <c r="C229" s="118">
        <f>C215-B215</f>
        <v>0.16599621964813649</v>
      </c>
      <c r="D229" s="118">
        <f t="shared" ref="D229:K229" si="31">D215-C215</f>
        <v>2.0791935249357851E-2</v>
      </c>
      <c r="E229" s="118">
        <f t="shared" si="31"/>
        <v>7.9968981728298916E-3</v>
      </c>
      <c r="F229" s="118">
        <f t="shared" si="31"/>
        <v>3.6834197644549649E-3</v>
      </c>
      <c r="G229" s="118">
        <f t="shared" si="31"/>
        <v>2.3263703775505684E-3</v>
      </c>
      <c r="H229" s="118">
        <f t="shared" si="31"/>
        <v>1.5024475355013278E-3</v>
      </c>
      <c r="I229" s="118">
        <f t="shared" si="31"/>
        <v>1.7932438326951905E-3</v>
      </c>
      <c r="J229" s="118">
        <f t="shared" si="31"/>
        <v>1.2116512383075762E-3</v>
      </c>
      <c r="K229" s="118">
        <f t="shared" si="31"/>
        <v>9.2085494111382449E-4</v>
      </c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</row>
    <row r="230" spans="1:21" x14ac:dyDescent="0.2">
      <c r="A230" s="41">
        <v>2016</v>
      </c>
      <c r="B230" s="118">
        <f>B216</f>
        <v>0.73146558068789558</v>
      </c>
      <c r="C230" s="118">
        <f t="shared" ref="C230:J230" si="32">C216-B216</f>
        <v>0.18163976252391933</v>
      </c>
      <c r="D230" s="118">
        <f t="shared" si="32"/>
        <v>2.2128452970904267E-2</v>
      </c>
      <c r="E230" s="118">
        <f t="shared" si="32"/>
        <v>6.5256856876503289E-3</v>
      </c>
      <c r="F230" s="118">
        <f t="shared" si="32"/>
        <v>3.8761591678523333E-3</v>
      </c>
      <c r="G230" s="118">
        <f t="shared" si="32"/>
        <v>2.5023306020313107E-3</v>
      </c>
      <c r="H230" s="118">
        <f t="shared" si="32"/>
        <v>1.815416319120744E-3</v>
      </c>
      <c r="I230" s="118">
        <f t="shared" si="32"/>
        <v>1.6682204013542812E-3</v>
      </c>
      <c r="J230" s="118">
        <f t="shared" si="32"/>
        <v>1.3738285658210225E-3</v>
      </c>
      <c r="K230" s="118"/>
      <c r="L230" s="132"/>
      <c r="M230" s="132"/>
      <c r="N230" s="132"/>
      <c r="O230" s="132"/>
      <c r="P230" s="132"/>
      <c r="Q230" s="132"/>
      <c r="R230" s="132"/>
      <c r="S230" s="132"/>
      <c r="T230" s="132"/>
      <c r="U230" s="133"/>
    </row>
    <row r="231" spans="1:21" x14ac:dyDescent="0.2">
      <c r="A231" s="41">
        <v>2017</v>
      </c>
      <c r="B231" s="118">
        <f>B217</f>
        <v>0.71954333060359366</v>
      </c>
      <c r="C231" s="118">
        <f t="shared" ref="C231:I231" si="33">C217-B217</f>
        <v>0.18902644636061461</v>
      </c>
      <c r="D231" s="118">
        <f t="shared" si="33"/>
        <v>1.9220579025964635E-2</v>
      </c>
      <c r="E231" s="118">
        <f t="shared" si="33"/>
        <v>7.6593284840310583E-3</v>
      </c>
      <c r="F231" s="118">
        <f t="shared" si="33"/>
        <v>4.6726720940315492E-3</v>
      </c>
      <c r="G231" s="118">
        <f t="shared" si="33"/>
        <v>2.1677344766125595E-3</v>
      </c>
      <c r="H231" s="118">
        <f t="shared" si="33"/>
        <v>2.0232188448383592E-3</v>
      </c>
      <c r="I231" s="118">
        <f t="shared" si="33"/>
        <v>1.878703213064159E-3</v>
      </c>
      <c r="J231" s="118"/>
      <c r="K231" s="118"/>
      <c r="L231" s="132"/>
      <c r="M231" s="132"/>
      <c r="N231" s="132"/>
      <c r="O231" s="132"/>
      <c r="P231" s="132"/>
      <c r="Q231" s="132"/>
      <c r="R231" s="132"/>
      <c r="S231" s="132"/>
      <c r="T231" s="133"/>
      <c r="U231" s="133"/>
    </row>
    <row r="232" spans="1:21" x14ac:dyDescent="0.2">
      <c r="A232" s="41">
        <v>2018</v>
      </c>
      <c r="B232" s="118">
        <f>B218</f>
        <v>0.70800158360093257</v>
      </c>
      <c r="C232" s="118">
        <f t="shared" ref="C232:H232" si="34">C218-B218</f>
        <v>0.19860995029252626</v>
      </c>
      <c r="D232" s="118">
        <f t="shared" si="34"/>
        <v>2.4105925306822651E-2</v>
      </c>
      <c r="E232" s="118">
        <f t="shared" si="34"/>
        <v>7.3021598557163614E-3</v>
      </c>
      <c r="F232" s="118">
        <f t="shared" si="34"/>
        <v>4.2229358201734124E-3</v>
      </c>
      <c r="G232" s="118">
        <f t="shared" si="34"/>
        <v>3.079224035542949E-3</v>
      </c>
      <c r="H232" s="118">
        <f t="shared" si="34"/>
        <v>2.0674789952932482E-3</v>
      </c>
      <c r="I232" s="118"/>
      <c r="J232" s="118"/>
      <c r="K232" s="118"/>
      <c r="L232" s="132"/>
      <c r="M232" s="132"/>
      <c r="N232" s="132"/>
      <c r="O232" s="132"/>
      <c r="P232" s="132"/>
      <c r="Q232" s="132"/>
      <c r="R232" s="132"/>
      <c r="S232" s="133"/>
      <c r="T232" s="133"/>
      <c r="U232" s="133"/>
    </row>
    <row r="233" spans="1:21" x14ac:dyDescent="0.2">
      <c r="A233" s="41">
        <v>2019</v>
      </c>
      <c r="B233" s="118">
        <f>B219</f>
        <v>0.70588235294117652</v>
      </c>
      <c r="C233" s="118">
        <f t="shared" ref="C233:G233" si="35">C219-B219</f>
        <v>0.18899286987522279</v>
      </c>
      <c r="D233" s="118">
        <f t="shared" si="35"/>
        <v>2.8832442067736164E-2</v>
      </c>
      <c r="E233" s="118">
        <f t="shared" si="35"/>
        <v>9.9821746880570661E-3</v>
      </c>
      <c r="F233" s="118">
        <f t="shared" si="35"/>
        <v>5.7040998217469108E-3</v>
      </c>
      <c r="G233" s="118">
        <f t="shared" si="35"/>
        <v>2.9411764705882248E-3</v>
      </c>
      <c r="H233" s="118"/>
      <c r="I233" s="118"/>
      <c r="J233" s="118"/>
      <c r="K233" s="118"/>
      <c r="L233" s="132"/>
      <c r="M233" s="132"/>
      <c r="N233" s="132"/>
      <c r="O233" s="132"/>
      <c r="P233" s="132"/>
      <c r="Q233" s="132"/>
      <c r="R233" s="133"/>
      <c r="S233" s="133"/>
      <c r="T233" s="133"/>
      <c r="U233" s="133"/>
    </row>
    <row r="234" spans="1:21" x14ac:dyDescent="0.2">
      <c r="A234" s="41">
        <v>2020</v>
      </c>
      <c r="B234" s="47">
        <v>0.71556954518498239</v>
      </c>
      <c r="C234" s="47">
        <v>0.18730897313078784</v>
      </c>
      <c r="D234" s="47">
        <v>2.8830801514529446E-2</v>
      </c>
      <c r="E234" s="47">
        <v>6.9796085944984262E-3</v>
      </c>
      <c r="F234" s="47">
        <v>4.3793622553715619E-3</v>
      </c>
      <c r="G234" s="47"/>
      <c r="H234" s="47"/>
      <c r="I234" s="47"/>
      <c r="J234" s="47"/>
      <c r="K234" s="47"/>
      <c r="L234" s="132"/>
      <c r="M234" s="132"/>
      <c r="N234" s="132"/>
      <c r="O234" s="132"/>
      <c r="P234" s="132"/>
      <c r="Q234" s="133"/>
      <c r="R234" s="133"/>
      <c r="S234" s="133"/>
      <c r="T234" s="133"/>
      <c r="U234" s="133"/>
    </row>
    <row r="235" spans="1:21" x14ac:dyDescent="0.2">
      <c r="A235" s="41">
        <v>2021</v>
      </c>
      <c r="B235" s="47">
        <v>0.68712722490959466</v>
      </c>
      <c r="C235" s="47">
        <v>0.21462452449161695</v>
      </c>
      <c r="D235" s="47">
        <v>2.9915934814258208E-2</v>
      </c>
      <c r="E235" s="47">
        <v>8.4065185741793082E-3</v>
      </c>
      <c r="F235" s="47"/>
      <c r="G235" s="47"/>
      <c r="H235" s="47"/>
      <c r="I235" s="47"/>
      <c r="J235" s="47"/>
      <c r="K235" s="47"/>
      <c r="L235" s="132"/>
      <c r="M235" s="132"/>
      <c r="N235" s="132"/>
      <c r="O235" s="132"/>
      <c r="P235" s="133"/>
      <c r="Q235" s="133"/>
      <c r="R235" s="133"/>
      <c r="S235" s="133"/>
      <c r="T235" s="133"/>
      <c r="U235" s="133"/>
    </row>
    <row r="236" spans="1:21" x14ac:dyDescent="0.2">
      <c r="A236" s="41">
        <v>2022</v>
      </c>
      <c r="B236" s="47">
        <v>0.6928006736211817</v>
      </c>
      <c r="C236" s="47">
        <v>0.21293914019740842</v>
      </c>
      <c r="D236" s="47">
        <v>2.7225522758104505E-2</v>
      </c>
      <c r="E236" s="47"/>
      <c r="F236" s="47"/>
      <c r="G236" s="95"/>
      <c r="H236" s="95"/>
      <c r="I236" s="95"/>
      <c r="J236" s="95"/>
      <c r="K236" s="47"/>
      <c r="L236" s="132"/>
      <c r="M236" s="132"/>
      <c r="N236" s="132"/>
      <c r="O236" s="133"/>
      <c r="P236" s="133"/>
      <c r="Q236" s="133"/>
      <c r="R236" s="133"/>
      <c r="S236" s="133"/>
      <c r="T236" s="133"/>
      <c r="U236" s="133"/>
    </row>
    <row r="237" spans="1:21" x14ac:dyDescent="0.2">
      <c r="A237" s="41">
        <v>2023</v>
      </c>
      <c r="B237" s="47">
        <v>0.68081352154531949</v>
      </c>
      <c r="C237" s="47">
        <v>0.23072994056463597</v>
      </c>
      <c r="D237" s="95"/>
      <c r="E237" s="95"/>
      <c r="F237" s="95"/>
      <c r="G237" s="95"/>
      <c r="H237" s="95"/>
      <c r="I237" s="95"/>
      <c r="J237" s="46"/>
      <c r="K237" s="95"/>
      <c r="L237" s="132"/>
      <c r="M237" s="132"/>
      <c r="N237" s="133"/>
      <c r="O237" s="133"/>
      <c r="P237" s="133"/>
      <c r="Q237" s="133"/>
      <c r="R237" s="133"/>
      <c r="S237" s="133"/>
      <c r="T237" s="133"/>
      <c r="U237" s="133"/>
    </row>
    <row r="238" spans="1:21" x14ac:dyDescent="0.2">
      <c r="A238" s="41">
        <v>2024</v>
      </c>
      <c r="B238" s="47">
        <v>0.67298105682951148</v>
      </c>
      <c r="C238" s="82"/>
      <c r="D238" s="82"/>
      <c r="E238" s="82"/>
      <c r="F238" s="82"/>
      <c r="G238" s="82"/>
      <c r="H238" s="82"/>
      <c r="I238" s="82"/>
      <c r="J238" s="82"/>
      <c r="K238" s="95"/>
      <c r="L238" s="132"/>
      <c r="M238" s="132"/>
      <c r="N238" s="133"/>
      <c r="O238" s="133"/>
      <c r="P238" s="133"/>
      <c r="Q238" s="133"/>
      <c r="R238" s="133"/>
      <c r="S238" s="133"/>
      <c r="T238" s="133"/>
      <c r="U238" s="133"/>
    </row>
    <row r="239" spans="1:21" x14ac:dyDescent="0.25">
      <c r="A239" s="134"/>
      <c r="B239" s="126"/>
      <c r="C239" s="126"/>
      <c r="D239" s="126"/>
      <c r="E239" s="126"/>
      <c r="F239" s="126"/>
      <c r="G239" s="126"/>
      <c r="H239" s="126"/>
      <c r="I239" s="126"/>
      <c r="J239" s="44"/>
      <c r="K239" s="44"/>
      <c r="L239" s="124"/>
      <c r="M239" s="124"/>
      <c r="N239" s="59"/>
    </row>
    <row r="240" spans="1:21" ht="15.75" x14ac:dyDescent="0.25">
      <c r="A240" s="21" t="s">
        <v>149</v>
      </c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124"/>
      <c r="M240" s="124"/>
      <c r="N240" s="59"/>
    </row>
    <row r="241" spans="1:14" ht="15.75" x14ac:dyDescent="0.25">
      <c r="A241" s="21" t="s">
        <v>94</v>
      </c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124"/>
      <c r="M241" s="124"/>
      <c r="N241" s="59"/>
    </row>
    <row r="242" spans="1:14" x14ac:dyDescent="0.25">
      <c r="A242" s="60" t="s">
        <v>40</v>
      </c>
      <c r="B242" s="1" t="s">
        <v>89</v>
      </c>
      <c r="C242" s="1" t="s">
        <v>85</v>
      </c>
      <c r="D242" s="1" t="s">
        <v>90</v>
      </c>
      <c r="E242" s="1" t="s">
        <v>86</v>
      </c>
      <c r="F242" s="1" t="s">
        <v>87</v>
      </c>
      <c r="G242" s="1" t="s">
        <v>88</v>
      </c>
      <c r="H242" s="1" t="s">
        <v>91</v>
      </c>
      <c r="I242" s="1" t="s">
        <v>97</v>
      </c>
      <c r="J242" s="1" t="s">
        <v>110</v>
      </c>
      <c r="K242" s="1" t="s">
        <v>127</v>
      </c>
      <c r="L242" s="106"/>
      <c r="M242" s="106"/>
      <c r="N242" s="59"/>
    </row>
    <row r="243" spans="1:14" x14ac:dyDescent="0.25">
      <c r="A243" s="41">
        <v>2015</v>
      </c>
      <c r="B243" s="118">
        <v>0.40014911066141229</v>
      </c>
      <c r="C243" s="118">
        <v>0.60219405687506655</v>
      </c>
      <c r="D243" s="118">
        <v>0.67440622004473316</v>
      </c>
      <c r="E243" s="118">
        <v>0.70976674832250508</v>
      </c>
      <c r="F243" s="118">
        <v>0.72552987538609015</v>
      </c>
      <c r="G243" s="118">
        <v>0.74033443391202469</v>
      </c>
      <c r="H243" s="118">
        <v>0.75279582490148045</v>
      </c>
      <c r="I243" s="118">
        <v>0.76323357120034085</v>
      </c>
      <c r="J243" s="118">
        <v>0.77122164234742785</v>
      </c>
      <c r="K243" s="118">
        <v>0.77984875918628183</v>
      </c>
      <c r="L243" s="124"/>
      <c r="M243" s="124"/>
      <c r="N243" s="59"/>
    </row>
    <row r="244" spans="1:14" x14ac:dyDescent="0.25">
      <c r="A244" s="41">
        <v>2016</v>
      </c>
      <c r="B244" s="118">
        <v>0.4382106046116247</v>
      </c>
      <c r="C244" s="118">
        <v>0.6257570927637871</v>
      </c>
      <c r="D244" s="118">
        <v>0.69089363510785251</v>
      </c>
      <c r="E244" s="118">
        <v>0.71788332802040167</v>
      </c>
      <c r="F244" s="118">
        <v>0.73339708851344176</v>
      </c>
      <c r="G244" s="118">
        <v>0.74689193496971629</v>
      </c>
      <c r="H244" s="118">
        <v>0.75815535012219748</v>
      </c>
      <c r="I244" s="118">
        <v>0.76782488577196895</v>
      </c>
      <c r="J244" s="118">
        <v>0.77473169695037725</v>
      </c>
      <c r="K244" s="118"/>
      <c r="L244" s="124"/>
      <c r="M244" s="124"/>
      <c r="N244" s="59"/>
    </row>
    <row r="245" spans="1:14" x14ac:dyDescent="0.25">
      <c r="A245" s="41">
        <v>2017</v>
      </c>
      <c r="B245" s="118">
        <v>0.4478521051506732</v>
      </c>
      <c r="C245" s="118">
        <v>0.63592648001709762</v>
      </c>
      <c r="D245" s="118">
        <v>0.69106646719384479</v>
      </c>
      <c r="E245" s="118">
        <v>0.71842273990168837</v>
      </c>
      <c r="F245" s="118">
        <v>0.73872622355204098</v>
      </c>
      <c r="G245" s="118">
        <v>0.75539645223338325</v>
      </c>
      <c r="H245" s="118">
        <v>0.76821970506518489</v>
      </c>
      <c r="I245" s="118">
        <v>0.7783714468903612</v>
      </c>
      <c r="J245" s="118"/>
      <c r="K245" s="118"/>
      <c r="L245" s="124"/>
      <c r="M245" s="124"/>
      <c r="N245" s="59"/>
    </row>
    <row r="246" spans="1:14" x14ac:dyDescent="0.25">
      <c r="A246" s="41">
        <v>2018</v>
      </c>
      <c r="B246" s="118">
        <v>0.46031578947368423</v>
      </c>
      <c r="C246" s="118">
        <v>0.63084210526315787</v>
      </c>
      <c r="D246" s="118">
        <v>0.68652631578947365</v>
      </c>
      <c r="E246" s="118">
        <v>0.71831578947368424</v>
      </c>
      <c r="F246" s="118">
        <v>0.74042105263157898</v>
      </c>
      <c r="G246" s="118">
        <v>0.754</v>
      </c>
      <c r="H246" s="118">
        <v>0.76515789473684215</v>
      </c>
      <c r="I246" s="118"/>
      <c r="J246" s="118"/>
      <c r="K246" s="118"/>
      <c r="L246" s="106"/>
      <c r="M246" s="106"/>
      <c r="N246" s="59"/>
    </row>
    <row r="247" spans="1:14" x14ac:dyDescent="0.25">
      <c r="A247" s="41">
        <v>2019</v>
      </c>
      <c r="B247" s="118">
        <v>0.43839009287925695</v>
      </c>
      <c r="C247" s="118">
        <v>0.59938080495356039</v>
      </c>
      <c r="D247" s="118">
        <v>0.66511867905056754</v>
      </c>
      <c r="E247" s="118">
        <v>0.69927760577915377</v>
      </c>
      <c r="F247" s="118">
        <v>0.7205366357069144</v>
      </c>
      <c r="G247" s="118">
        <v>0.73632610939112486</v>
      </c>
      <c r="H247" s="118"/>
      <c r="I247" s="118"/>
      <c r="J247" s="118"/>
      <c r="K247" s="118"/>
      <c r="L247" s="106"/>
      <c r="M247" s="106"/>
      <c r="N247" s="59"/>
    </row>
    <row r="248" spans="1:14" x14ac:dyDescent="0.25">
      <c r="A248" s="41">
        <v>2020</v>
      </c>
      <c r="B248" s="47">
        <v>0.39473954587485871</v>
      </c>
      <c r="C248" s="47">
        <v>0.58152676461522657</v>
      </c>
      <c r="D248" s="47">
        <v>0.64923456282749414</v>
      </c>
      <c r="E248" s="47">
        <v>0.68509195520394539</v>
      </c>
      <c r="F248" s="47">
        <v>0.70707900955512182</v>
      </c>
      <c r="G248" s="47"/>
      <c r="H248" s="47"/>
      <c r="I248" s="47"/>
      <c r="J248" s="47"/>
      <c r="K248" s="47"/>
      <c r="L248" s="124"/>
      <c r="M248" s="124"/>
      <c r="N248" s="59"/>
    </row>
    <row r="249" spans="1:14" x14ac:dyDescent="0.25">
      <c r="A249" s="41">
        <v>2021</v>
      </c>
      <c r="B249" s="47">
        <v>0.40148058006287396</v>
      </c>
      <c r="C249" s="47">
        <v>0.5844234864618193</v>
      </c>
      <c r="D249" s="47">
        <v>0.65378764831153025</v>
      </c>
      <c r="E249" s="47">
        <v>0.68461616468917952</v>
      </c>
      <c r="F249" s="47"/>
      <c r="G249" s="47"/>
      <c r="H249" s="47"/>
      <c r="I249" s="47"/>
      <c r="J249" s="47"/>
      <c r="K249" s="47"/>
      <c r="L249" s="124"/>
      <c r="M249" s="124"/>
      <c r="N249" s="59"/>
    </row>
    <row r="250" spans="1:14" x14ac:dyDescent="0.25">
      <c r="A250" s="41">
        <v>2022</v>
      </c>
      <c r="B250" s="47">
        <v>0.46360502838605028</v>
      </c>
      <c r="C250" s="47">
        <v>0.63179237631792373</v>
      </c>
      <c r="D250" s="47">
        <v>0.68896999188969987</v>
      </c>
      <c r="E250" s="47"/>
      <c r="F250" s="47"/>
      <c r="G250" s="95"/>
      <c r="H250" s="95"/>
      <c r="I250" s="95"/>
      <c r="J250" s="95"/>
      <c r="K250" s="47"/>
      <c r="L250" s="124"/>
      <c r="M250" s="124"/>
      <c r="N250" s="59"/>
    </row>
    <row r="251" spans="1:14" x14ac:dyDescent="0.25">
      <c r="A251" s="41">
        <v>2023</v>
      </c>
      <c r="B251" s="47">
        <v>0.48114179719703215</v>
      </c>
      <c r="C251" s="47">
        <v>0.64179719703215166</v>
      </c>
      <c r="D251" s="95"/>
      <c r="E251" s="95"/>
      <c r="F251" s="95"/>
      <c r="G251" s="95"/>
      <c r="H251" s="95"/>
      <c r="I251" s="95"/>
      <c r="J251" s="46"/>
      <c r="K251" s="95"/>
      <c r="L251" s="124"/>
      <c r="M251" s="124"/>
      <c r="N251" s="59"/>
    </row>
    <row r="252" spans="1:14" x14ac:dyDescent="0.25">
      <c r="A252" s="41">
        <v>2024</v>
      </c>
      <c r="B252" s="47">
        <v>0.50624074465834568</v>
      </c>
      <c r="C252" s="82"/>
      <c r="D252" s="82"/>
      <c r="E252" s="82"/>
      <c r="F252" s="82"/>
      <c r="G252" s="82"/>
      <c r="H252" s="82"/>
      <c r="I252" s="82"/>
      <c r="J252" s="82"/>
      <c r="K252" s="95"/>
      <c r="L252" s="124"/>
      <c r="M252" s="124"/>
      <c r="N252" s="59"/>
    </row>
    <row r="253" spans="1:14" x14ac:dyDescent="0.25">
      <c r="A253" s="134"/>
      <c r="B253" s="126"/>
      <c r="C253" s="126"/>
      <c r="D253" s="126"/>
      <c r="E253" s="126"/>
      <c r="F253" s="126"/>
      <c r="G253" s="126"/>
      <c r="H253" s="126"/>
      <c r="I253" s="126"/>
      <c r="J253" s="44"/>
      <c r="K253" s="44"/>
      <c r="L253" s="124"/>
      <c r="M253" s="124"/>
      <c r="N253" s="59"/>
    </row>
    <row r="254" spans="1:14" ht="15.75" x14ac:dyDescent="0.25">
      <c r="A254" s="21" t="s">
        <v>150</v>
      </c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124"/>
      <c r="M254" s="124"/>
      <c r="N254" s="59"/>
    </row>
    <row r="255" spans="1:14" ht="15.75" x14ac:dyDescent="0.25">
      <c r="A255" s="21" t="s">
        <v>94</v>
      </c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124"/>
      <c r="M255" s="124"/>
      <c r="N255" s="59"/>
    </row>
    <row r="256" spans="1:14" x14ac:dyDescent="0.25">
      <c r="A256" s="60" t="s">
        <v>40</v>
      </c>
      <c r="B256" s="1" t="s">
        <v>89</v>
      </c>
      <c r="C256" s="1" t="s">
        <v>85</v>
      </c>
      <c r="D256" s="1" t="s">
        <v>90</v>
      </c>
      <c r="E256" s="1" t="s">
        <v>86</v>
      </c>
      <c r="F256" s="1" t="s">
        <v>87</v>
      </c>
      <c r="G256" s="1" t="s">
        <v>88</v>
      </c>
      <c r="H256" s="1" t="s">
        <v>91</v>
      </c>
      <c r="I256" s="1" t="s">
        <v>97</v>
      </c>
      <c r="J256" s="1" t="s">
        <v>110</v>
      </c>
      <c r="K256" s="1" t="s">
        <v>127</v>
      </c>
      <c r="L256" s="106"/>
      <c r="M256" s="106"/>
      <c r="N256" s="59"/>
    </row>
    <row r="257" spans="1:24" x14ac:dyDescent="0.2">
      <c r="A257" s="149">
        <v>2015</v>
      </c>
      <c r="B257" s="118">
        <f>B243</f>
        <v>0.40014911066141229</v>
      </c>
      <c r="C257" s="118">
        <f>C243-B243</f>
        <v>0.20204494621365426</v>
      </c>
      <c r="D257" s="118">
        <f t="shared" ref="D257:K257" si="36">D243-C243</f>
        <v>7.221216316966661E-2</v>
      </c>
      <c r="E257" s="118">
        <f t="shared" si="36"/>
        <v>3.5360528277771919E-2</v>
      </c>
      <c r="F257" s="118">
        <f t="shared" si="36"/>
        <v>1.576312706358507E-2</v>
      </c>
      <c r="G257" s="118">
        <f t="shared" si="36"/>
        <v>1.4804558525934541E-2</v>
      </c>
      <c r="H257" s="118">
        <f t="shared" si="36"/>
        <v>1.2461390989455756E-2</v>
      </c>
      <c r="I257" s="118">
        <f t="shared" si="36"/>
        <v>1.0437746298860406E-2</v>
      </c>
      <c r="J257" s="118">
        <f t="shared" si="36"/>
        <v>7.9880711470869947E-3</v>
      </c>
      <c r="K257" s="118">
        <f t="shared" si="36"/>
        <v>8.6271168388539765E-3</v>
      </c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</row>
    <row r="258" spans="1:24" x14ac:dyDescent="0.2">
      <c r="A258" s="149">
        <v>2016</v>
      </c>
      <c r="B258" s="118">
        <f>B244</f>
        <v>0.4382106046116247</v>
      </c>
      <c r="C258" s="118">
        <f t="shared" ref="C258:J258" si="37">C244-B244</f>
        <v>0.1875464881521624</v>
      </c>
      <c r="D258" s="118">
        <f t="shared" si="37"/>
        <v>6.5136542344065407E-2</v>
      </c>
      <c r="E258" s="118">
        <f t="shared" si="37"/>
        <v>2.6989692912549157E-2</v>
      </c>
      <c r="F258" s="118">
        <f t="shared" si="37"/>
        <v>1.5513760493040096E-2</v>
      </c>
      <c r="G258" s="118">
        <f t="shared" si="37"/>
        <v>1.3494846456274523E-2</v>
      </c>
      <c r="H258" s="118">
        <f t="shared" si="37"/>
        <v>1.1263415152481193E-2</v>
      </c>
      <c r="I258" s="118">
        <f t="shared" si="37"/>
        <v>9.6695356497714657E-3</v>
      </c>
      <c r="J258" s="118">
        <f t="shared" si="37"/>
        <v>6.9068111784083008E-3</v>
      </c>
      <c r="K258" s="118"/>
      <c r="L258" s="132"/>
      <c r="M258" s="132"/>
      <c r="N258" s="132"/>
      <c r="O258" s="132"/>
      <c r="P258" s="132"/>
      <c r="Q258" s="132"/>
      <c r="R258" s="132"/>
      <c r="S258" s="132"/>
      <c r="T258" s="132"/>
      <c r="U258" s="133"/>
    </row>
    <row r="259" spans="1:24" x14ac:dyDescent="0.2">
      <c r="A259" s="149">
        <v>2017</v>
      </c>
      <c r="B259" s="118">
        <f>B245</f>
        <v>0.4478521051506732</v>
      </c>
      <c r="C259" s="118">
        <f t="shared" ref="C259:I259" si="38">C245-B245</f>
        <v>0.18807437486642442</v>
      </c>
      <c r="D259" s="118">
        <f t="shared" si="38"/>
        <v>5.5139987176747174E-2</v>
      </c>
      <c r="E259" s="118">
        <f t="shared" si="38"/>
        <v>2.7356272707843576E-2</v>
      </c>
      <c r="F259" s="118">
        <f t="shared" si="38"/>
        <v>2.0303483650352616E-2</v>
      </c>
      <c r="G259" s="118">
        <f t="shared" si="38"/>
        <v>1.667022868134227E-2</v>
      </c>
      <c r="H259" s="118">
        <f t="shared" si="38"/>
        <v>1.2823252831801635E-2</v>
      </c>
      <c r="I259" s="118">
        <f t="shared" si="38"/>
        <v>1.0151741825176308E-2</v>
      </c>
      <c r="J259" s="118"/>
      <c r="K259" s="118"/>
      <c r="L259" s="132"/>
      <c r="M259" s="132"/>
      <c r="N259" s="132"/>
      <c r="O259" s="132"/>
      <c r="P259" s="132"/>
      <c r="Q259" s="132"/>
      <c r="R259" s="132"/>
      <c r="S259" s="132"/>
      <c r="T259" s="133"/>
      <c r="U259" s="133"/>
    </row>
    <row r="260" spans="1:24" x14ac:dyDescent="0.2">
      <c r="A260" s="149">
        <v>2018</v>
      </c>
      <c r="B260" s="118">
        <f>B246</f>
        <v>0.46031578947368423</v>
      </c>
      <c r="C260" s="118">
        <f t="shared" ref="C260:H260" si="39">C246-B246</f>
        <v>0.17052631578947364</v>
      </c>
      <c r="D260" s="118">
        <f t="shared" si="39"/>
        <v>5.568421052631578E-2</v>
      </c>
      <c r="E260" s="118">
        <f t="shared" si="39"/>
        <v>3.178947368421059E-2</v>
      </c>
      <c r="F260" s="118">
        <f t="shared" si="39"/>
        <v>2.2105263157894739E-2</v>
      </c>
      <c r="G260" s="118">
        <f t="shared" si="39"/>
        <v>1.3578947368421024E-2</v>
      </c>
      <c r="H260" s="118">
        <f t="shared" si="39"/>
        <v>1.1157894736842144E-2</v>
      </c>
      <c r="I260" s="118"/>
      <c r="J260" s="118"/>
      <c r="K260" s="118"/>
      <c r="L260" s="132"/>
      <c r="M260" s="132"/>
      <c r="N260" s="132"/>
      <c r="O260" s="132"/>
      <c r="P260" s="132"/>
      <c r="Q260" s="132"/>
      <c r="R260" s="132"/>
      <c r="S260" s="133"/>
      <c r="T260" s="133"/>
      <c r="U260" s="133"/>
    </row>
    <row r="261" spans="1:24" x14ac:dyDescent="0.2">
      <c r="A261" s="149">
        <v>2019</v>
      </c>
      <c r="B261" s="118">
        <f>B247</f>
        <v>0.43839009287925695</v>
      </c>
      <c r="C261" s="118">
        <f t="shared" ref="C261:G261" si="40">C247-B247</f>
        <v>0.16099071207430343</v>
      </c>
      <c r="D261" s="118">
        <f t="shared" si="40"/>
        <v>6.5737874097007154E-2</v>
      </c>
      <c r="E261" s="118">
        <f t="shared" si="40"/>
        <v>3.4158926728586225E-2</v>
      </c>
      <c r="F261" s="118">
        <f t="shared" si="40"/>
        <v>2.1259029927760631E-2</v>
      </c>
      <c r="G261" s="118">
        <f t="shared" si="40"/>
        <v>1.5789473684210464E-2</v>
      </c>
      <c r="H261" s="118"/>
      <c r="I261" s="118"/>
      <c r="J261" s="118"/>
      <c r="K261" s="118"/>
      <c r="L261" s="132"/>
      <c r="M261" s="132"/>
      <c r="N261" s="132"/>
      <c r="O261" s="132"/>
      <c r="P261" s="132"/>
      <c r="Q261" s="132"/>
      <c r="R261" s="133"/>
      <c r="S261" s="133"/>
      <c r="T261" s="133"/>
      <c r="U261" s="133"/>
    </row>
    <row r="262" spans="1:24" x14ac:dyDescent="0.2">
      <c r="A262" s="41">
        <v>2020</v>
      </c>
      <c r="B262" s="47">
        <v>0.39473954587485871</v>
      </c>
      <c r="C262" s="47">
        <v>0.18678721874036783</v>
      </c>
      <c r="D262" s="47">
        <v>6.7707798212267536E-2</v>
      </c>
      <c r="E262" s="47">
        <v>3.5857392376451247E-2</v>
      </c>
      <c r="F262" s="47">
        <v>2.198705435117641E-2</v>
      </c>
      <c r="G262" s="47"/>
      <c r="H262" s="47"/>
      <c r="I262" s="47"/>
      <c r="J262" s="47"/>
      <c r="K262" s="47"/>
      <c r="L262" s="132"/>
      <c r="M262" s="132"/>
      <c r="N262" s="132"/>
      <c r="O262" s="132"/>
      <c r="P262" s="132"/>
      <c r="Q262" s="133"/>
      <c r="R262" s="133"/>
      <c r="S262" s="133"/>
      <c r="T262" s="133"/>
      <c r="U262" s="133"/>
    </row>
    <row r="263" spans="1:24" x14ac:dyDescent="0.2">
      <c r="A263" s="41">
        <v>2021</v>
      </c>
      <c r="B263" s="47">
        <v>0.40148058006287396</v>
      </c>
      <c r="C263" s="47">
        <v>0.18294290639894534</v>
      </c>
      <c r="D263" s="47">
        <v>6.9364161849710976E-2</v>
      </c>
      <c r="E263" s="47">
        <v>3.0828516377649325E-2</v>
      </c>
      <c r="F263" s="47"/>
      <c r="G263" s="47"/>
      <c r="H263" s="47"/>
      <c r="I263" s="47"/>
      <c r="J263" s="47"/>
      <c r="K263" s="47"/>
      <c r="L263" s="132"/>
      <c r="M263" s="132"/>
      <c r="N263" s="132"/>
      <c r="O263" s="132"/>
      <c r="P263" s="133"/>
      <c r="Q263" s="133"/>
      <c r="R263" s="133"/>
      <c r="S263" s="133"/>
      <c r="T263" s="133"/>
      <c r="U263" s="133"/>
    </row>
    <row r="264" spans="1:24" x14ac:dyDescent="0.2">
      <c r="A264" s="41">
        <v>2022</v>
      </c>
      <c r="B264" s="47">
        <v>0.46360502838605028</v>
      </c>
      <c r="C264" s="47">
        <v>0.16818734793187348</v>
      </c>
      <c r="D264" s="47">
        <v>5.7177615571776155E-2</v>
      </c>
      <c r="E264" s="47"/>
      <c r="F264" s="47"/>
      <c r="G264" s="95"/>
      <c r="H264" s="95"/>
      <c r="I264" s="95"/>
      <c r="J264" s="95"/>
      <c r="K264" s="47"/>
      <c r="L264" s="132"/>
      <c r="M264" s="132"/>
      <c r="N264" s="132"/>
      <c r="O264" s="133"/>
      <c r="P264" s="133"/>
      <c r="Q264" s="133"/>
      <c r="R264" s="133"/>
      <c r="S264" s="133"/>
      <c r="T264" s="133"/>
      <c r="U264" s="133"/>
    </row>
    <row r="265" spans="1:24" x14ac:dyDescent="0.2">
      <c r="A265" s="41">
        <v>2023</v>
      </c>
      <c r="B265" s="47">
        <v>0.48114179719703215</v>
      </c>
      <c r="C265" s="47">
        <v>0.16065539983511953</v>
      </c>
      <c r="D265" s="95"/>
      <c r="E265" s="95"/>
      <c r="F265" s="95"/>
      <c r="G265" s="95"/>
      <c r="H265" s="95"/>
      <c r="I265" s="95"/>
      <c r="J265" s="46"/>
      <c r="K265" s="95"/>
      <c r="L265" s="132"/>
      <c r="M265" s="132"/>
      <c r="N265" s="133"/>
      <c r="O265" s="133"/>
      <c r="P265" s="133"/>
      <c r="Q265" s="133"/>
      <c r="R265" s="133"/>
      <c r="S265" s="133"/>
      <c r="T265" s="133"/>
      <c r="U265" s="133"/>
    </row>
    <row r="266" spans="1:24" x14ac:dyDescent="0.2">
      <c r="A266" s="41">
        <v>2024</v>
      </c>
      <c r="B266" s="47">
        <v>0.50624074465834568</v>
      </c>
      <c r="C266" s="82"/>
      <c r="D266" s="82"/>
      <c r="E266" s="82"/>
      <c r="F266" s="82"/>
      <c r="G266" s="82"/>
      <c r="H266" s="82"/>
      <c r="I266" s="82"/>
      <c r="J266" s="82"/>
      <c r="K266" s="95"/>
      <c r="L266" s="132"/>
      <c r="M266" s="132"/>
      <c r="N266" s="133"/>
      <c r="O266" s="133"/>
      <c r="P266" s="133"/>
      <c r="Q266" s="133"/>
      <c r="R266" s="133"/>
      <c r="S266" s="133"/>
      <c r="T266" s="133"/>
      <c r="U266" s="133"/>
    </row>
    <row r="267" spans="1:24" x14ac:dyDescent="0.25">
      <c r="A267" s="134"/>
      <c r="B267" s="126"/>
      <c r="C267" s="44"/>
      <c r="D267" s="44"/>
      <c r="E267" s="44"/>
      <c r="F267" s="44"/>
      <c r="G267" s="44"/>
      <c r="H267" s="44"/>
      <c r="I267" s="44"/>
      <c r="J267" s="44"/>
      <c r="K267" s="44"/>
      <c r="L267" s="124"/>
      <c r="M267" s="124"/>
      <c r="N267" s="59"/>
    </row>
    <row r="268" spans="1:24" ht="15.75" x14ac:dyDescent="0.25">
      <c r="A268" s="21" t="s">
        <v>231</v>
      </c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124"/>
      <c r="M268" s="124"/>
      <c r="N268" s="59"/>
    </row>
    <row r="269" spans="1:24" ht="15.75" x14ac:dyDescent="0.25">
      <c r="A269" s="21" t="s">
        <v>111</v>
      </c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124"/>
      <c r="M269" s="124"/>
      <c r="N269" s="59"/>
    </row>
    <row r="270" spans="1:24" x14ac:dyDescent="0.25">
      <c r="A270" s="60" t="s">
        <v>40</v>
      </c>
      <c r="B270" s="1" t="s">
        <v>89</v>
      </c>
      <c r="C270" s="1" t="s">
        <v>85</v>
      </c>
      <c r="D270" s="1" t="s">
        <v>90</v>
      </c>
      <c r="E270" s="1" t="s">
        <v>86</v>
      </c>
      <c r="F270" s="1" t="s">
        <v>87</v>
      </c>
      <c r="G270" s="1" t="s">
        <v>88</v>
      </c>
      <c r="H270" s="1" t="s">
        <v>91</v>
      </c>
      <c r="L270" s="8"/>
      <c r="M270" s="59"/>
      <c r="N270" s="59"/>
      <c r="O270" s="59"/>
      <c r="P270" s="59"/>
      <c r="Q270" s="59"/>
      <c r="T270" s="8"/>
      <c r="U270" s="8"/>
      <c r="V270" s="8"/>
      <c r="W270" s="8"/>
      <c r="X270" s="8"/>
    </row>
    <row r="271" spans="1:24" x14ac:dyDescent="0.25">
      <c r="A271" s="149">
        <v>2018</v>
      </c>
      <c r="B271" s="118">
        <v>0.4569517161140198</v>
      </c>
      <c r="C271" s="118">
        <v>0.57940663176265272</v>
      </c>
      <c r="D271" s="118">
        <v>0.61547411285631182</v>
      </c>
      <c r="E271" s="118">
        <v>0.64165212332751598</v>
      </c>
      <c r="F271" s="118">
        <v>0.66055846422338571</v>
      </c>
      <c r="G271" s="118">
        <v>0.66812100058173352</v>
      </c>
      <c r="H271" s="118">
        <v>0.67539267015706805</v>
      </c>
      <c r="J271" s="135"/>
      <c r="K271" s="135"/>
      <c r="L271" s="135"/>
      <c r="M271" s="135"/>
      <c r="N271" s="135"/>
      <c r="O271" s="59"/>
      <c r="P271" s="59"/>
      <c r="Q271" s="59"/>
      <c r="T271" s="8"/>
      <c r="U271" s="8"/>
      <c r="V271" s="8"/>
      <c r="W271" s="8"/>
      <c r="X271" s="8"/>
    </row>
    <row r="272" spans="1:24" x14ac:dyDescent="0.25">
      <c r="A272" s="149">
        <v>2019</v>
      </c>
      <c r="B272" s="118">
        <v>0.4170403587443946</v>
      </c>
      <c r="C272" s="118">
        <v>0.55997757847533636</v>
      </c>
      <c r="D272" s="118">
        <v>0.61589125560538116</v>
      </c>
      <c r="E272" s="118">
        <v>0.64223654708520184</v>
      </c>
      <c r="F272" s="118">
        <v>0.66297645739910316</v>
      </c>
      <c r="G272" s="118">
        <v>0.67684977578475336</v>
      </c>
      <c r="H272" s="118"/>
      <c r="J272" s="135"/>
      <c r="K272" s="135"/>
      <c r="L272" s="135"/>
      <c r="M272" s="135"/>
      <c r="N272" s="135"/>
      <c r="O272" s="59"/>
      <c r="P272" s="59"/>
      <c r="Q272" s="59"/>
      <c r="T272" s="8"/>
      <c r="U272" s="8"/>
      <c r="V272" s="8"/>
      <c r="W272" s="8"/>
      <c r="X272" s="8"/>
    </row>
    <row r="273" spans="1:24" x14ac:dyDescent="0.25">
      <c r="A273" s="129">
        <v>2020</v>
      </c>
      <c r="B273" s="127">
        <v>0.38348202216815358</v>
      </c>
      <c r="C273" s="127">
        <v>0.54325493376588274</v>
      </c>
      <c r="D273" s="127">
        <v>0.60043254933765888</v>
      </c>
      <c r="E273" s="127">
        <v>0.63246823465801572</v>
      </c>
      <c r="F273" s="127">
        <v>0.65274398486077323</v>
      </c>
      <c r="G273" s="127"/>
      <c r="H273" s="127"/>
      <c r="J273" s="135"/>
      <c r="K273" s="135"/>
      <c r="L273" s="135"/>
      <c r="M273" s="135"/>
      <c r="N273" s="135"/>
      <c r="O273" s="59"/>
      <c r="P273" s="59"/>
      <c r="Q273" s="59"/>
      <c r="T273" s="8"/>
      <c r="U273" s="8"/>
      <c r="V273" s="8"/>
      <c r="W273" s="8"/>
      <c r="X273" s="8"/>
    </row>
    <row r="274" spans="1:24" x14ac:dyDescent="0.25">
      <c r="A274" s="129">
        <v>2021</v>
      </c>
      <c r="B274" s="127">
        <v>0.36281031964952132</v>
      </c>
      <c r="C274" s="127">
        <v>0.51614473470712308</v>
      </c>
      <c r="D274" s="127">
        <v>0.57407106928443929</v>
      </c>
      <c r="E274" s="127">
        <v>0.6065227973389582</v>
      </c>
      <c r="F274" s="127"/>
      <c r="G274" s="127"/>
      <c r="H274" s="127"/>
      <c r="J274" s="135"/>
      <c r="K274" s="135"/>
      <c r="L274" s="135"/>
      <c r="M274" s="135"/>
      <c r="N274" s="135"/>
      <c r="O274" s="59"/>
      <c r="P274" s="59"/>
      <c r="Q274" s="59"/>
      <c r="T274" s="8"/>
      <c r="U274" s="8"/>
      <c r="V274" s="8"/>
      <c r="W274" s="8"/>
      <c r="X274" s="8"/>
    </row>
    <row r="275" spans="1:24" x14ac:dyDescent="0.25">
      <c r="A275" s="129">
        <v>2022</v>
      </c>
      <c r="B275" s="127">
        <v>0.44942058029101684</v>
      </c>
      <c r="C275" s="127">
        <v>0.59248932647904506</v>
      </c>
      <c r="D275" s="127">
        <v>0.64119543434695481</v>
      </c>
      <c r="E275" s="127"/>
      <c r="F275" s="127"/>
      <c r="G275" s="127"/>
      <c r="H275" s="127"/>
      <c r="J275" s="135"/>
      <c r="K275" s="135"/>
      <c r="L275" s="135"/>
      <c r="M275" s="135"/>
      <c r="N275" s="135"/>
      <c r="O275" s="59"/>
      <c r="P275" s="59"/>
      <c r="Q275" s="59"/>
      <c r="T275" s="8"/>
      <c r="U275" s="8"/>
      <c r="V275" s="8"/>
      <c r="W275" s="8"/>
      <c r="X275" s="8"/>
    </row>
    <row r="276" spans="1:24" x14ac:dyDescent="0.25">
      <c r="A276" s="129">
        <v>2023</v>
      </c>
      <c r="B276" s="127">
        <v>0.46540099361249115</v>
      </c>
      <c r="C276" s="127">
        <v>0.62189496096522356</v>
      </c>
      <c r="D276" s="127"/>
      <c r="E276" s="127"/>
      <c r="F276" s="127"/>
      <c r="G276" s="127"/>
      <c r="H276" s="127"/>
      <c r="I276" s="126"/>
      <c r="J276" s="135"/>
      <c r="K276" s="135"/>
      <c r="L276" s="135"/>
      <c r="M276" s="135"/>
      <c r="N276" s="135"/>
    </row>
    <row r="277" spans="1:24" x14ac:dyDescent="0.25">
      <c r="A277" s="129">
        <v>2024</v>
      </c>
      <c r="B277" s="127">
        <v>0.47643475472907981</v>
      </c>
      <c r="C277" s="127"/>
      <c r="D277" s="127"/>
      <c r="E277" s="127"/>
      <c r="F277" s="127"/>
      <c r="G277" s="127"/>
      <c r="H277" s="127"/>
      <c r="I277" s="126"/>
      <c r="J277" s="44"/>
      <c r="K277" s="44"/>
      <c r="L277" s="124"/>
      <c r="M277" s="124"/>
      <c r="N277" s="59"/>
    </row>
    <row r="278" spans="1:24" x14ac:dyDescent="0.25">
      <c r="A278" s="134"/>
      <c r="B278" s="126"/>
      <c r="C278" s="126"/>
      <c r="D278" s="126"/>
      <c r="E278" s="126"/>
      <c r="F278" s="126"/>
      <c r="G278" s="126"/>
      <c r="H278" s="126"/>
      <c r="I278" s="126"/>
      <c r="J278" s="44"/>
      <c r="K278" s="44"/>
      <c r="L278" s="124"/>
      <c r="M278" s="124"/>
      <c r="N278" s="59"/>
    </row>
    <row r="279" spans="1:24" ht="15.75" x14ac:dyDescent="0.25">
      <c r="A279" s="21" t="s">
        <v>153</v>
      </c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124"/>
      <c r="M279" s="124"/>
      <c r="N279" s="59"/>
    </row>
    <row r="280" spans="1:24" ht="15.75" x14ac:dyDescent="0.25">
      <c r="A280" s="21" t="s">
        <v>111</v>
      </c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124"/>
      <c r="M280" s="124"/>
      <c r="N280" s="59"/>
    </row>
    <row r="281" spans="1:24" x14ac:dyDescent="0.25">
      <c r="A281" s="60" t="s">
        <v>40</v>
      </c>
      <c r="B281" s="1" t="s">
        <v>89</v>
      </c>
      <c r="C281" s="1" t="s">
        <v>85</v>
      </c>
      <c r="D281" s="1" t="s">
        <v>90</v>
      </c>
      <c r="E281" s="1" t="s">
        <v>86</v>
      </c>
      <c r="F281" s="1" t="s">
        <v>87</v>
      </c>
      <c r="G281" s="1" t="s">
        <v>88</v>
      </c>
      <c r="H281" s="1" t="s">
        <v>91</v>
      </c>
      <c r="L281" s="8"/>
      <c r="M281" s="59"/>
      <c r="N281" s="59"/>
      <c r="O281" s="59"/>
      <c r="P281" s="59"/>
      <c r="Q281" s="59"/>
      <c r="T281" s="8"/>
      <c r="U281" s="8"/>
      <c r="V281" s="8"/>
      <c r="W281" s="8"/>
      <c r="X281" s="8"/>
    </row>
    <row r="282" spans="1:24" x14ac:dyDescent="0.25">
      <c r="A282" s="149">
        <v>2018</v>
      </c>
      <c r="B282" s="118">
        <f>B271</f>
        <v>0.4569517161140198</v>
      </c>
      <c r="C282" s="118">
        <f>C271-B271</f>
        <v>0.12245491564863292</v>
      </c>
      <c r="D282" s="118">
        <f t="shared" ref="D282:H282" si="41">D271-C271</f>
        <v>3.6067481093659093E-2</v>
      </c>
      <c r="E282" s="118">
        <f t="shared" si="41"/>
        <v>2.6178010471204161E-2</v>
      </c>
      <c r="F282" s="118">
        <f t="shared" si="41"/>
        <v>1.8906340895869733E-2</v>
      </c>
      <c r="G282" s="118">
        <f t="shared" si="41"/>
        <v>7.5625363583478045E-3</v>
      </c>
      <c r="H282" s="118">
        <f t="shared" si="41"/>
        <v>7.2716695753345384E-3</v>
      </c>
      <c r="L282" s="8"/>
      <c r="M282" s="59"/>
      <c r="N282" s="59"/>
      <c r="O282" s="59"/>
      <c r="P282" s="59"/>
      <c r="Q282" s="59"/>
      <c r="T282" s="8"/>
      <c r="U282" s="8"/>
      <c r="V282" s="8"/>
      <c r="W282" s="8"/>
      <c r="X282" s="8"/>
    </row>
    <row r="283" spans="1:24" x14ac:dyDescent="0.25">
      <c r="A283" s="149">
        <v>2019</v>
      </c>
      <c r="B283" s="118">
        <f t="shared" ref="B283:B288" si="42">B272</f>
        <v>0.4170403587443946</v>
      </c>
      <c r="C283" s="118">
        <f t="shared" ref="C283:G287" si="43">C272-B272</f>
        <v>0.14293721973094176</v>
      </c>
      <c r="D283" s="118">
        <f t="shared" si="43"/>
        <v>5.5913677130044803E-2</v>
      </c>
      <c r="E283" s="118">
        <f t="shared" si="43"/>
        <v>2.6345291479820676E-2</v>
      </c>
      <c r="F283" s="118">
        <f t="shared" si="43"/>
        <v>2.0739910313901322E-2</v>
      </c>
      <c r="G283" s="118">
        <f t="shared" si="43"/>
        <v>1.3873318385650202E-2</v>
      </c>
      <c r="H283" s="118"/>
      <c r="L283" s="8"/>
      <c r="M283" s="59"/>
      <c r="N283" s="59"/>
      <c r="O283" s="59"/>
      <c r="P283" s="59"/>
      <c r="Q283" s="59"/>
      <c r="T283" s="8"/>
      <c r="U283" s="8"/>
      <c r="V283" s="8"/>
      <c r="W283" s="8"/>
      <c r="X283" s="8"/>
    </row>
    <row r="284" spans="1:24" x14ac:dyDescent="0.25">
      <c r="A284" s="129">
        <v>2020</v>
      </c>
      <c r="B284" s="118">
        <f t="shared" si="42"/>
        <v>0.38348202216815358</v>
      </c>
      <c r="C284" s="118">
        <f t="shared" si="43"/>
        <v>0.15977291159772916</v>
      </c>
      <c r="D284" s="118">
        <f t="shared" si="43"/>
        <v>5.7177615571776141E-2</v>
      </c>
      <c r="E284" s="118">
        <f t="shared" si="43"/>
        <v>3.2035685320356833E-2</v>
      </c>
      <c r="F284" s="118">
        <f t="shared" si="43"/>
        <v>2.0275750202757514E-2</v>
      </c>
      <c r="G284" s="47"/>
      <c r="H284" s="47"/>
      <c r="L284" s="8"/>
      <c r="M284" s="59"/>
      <c r="N284" s="59"/>
      <c r="O284" s="59"/>
      <c r="P284" s="59"/>
      <c r="Q284" s="59"/>
      <c r="T284" s="8"/>
      <c r="U284" s="8"/>
      <c r="V284" s="8"/>
      <c r="W284" s="8"/>
      <c r="X284" s="8"/>
    </row>
    <row r="285" spans="1:24" x14ac:dyDescent="0.25">
      <c r="A285" s="129">
        <v>2021</v>
      </c>
      <c r="B285" s="118">
        <f t="shared" si="42"/>
        <v>0.36281031964952132</v>
      </c>
      <c r="C285" s="118">
        <f t="shared" si="43"/>
        <v>0.15333441505760176</v>
      </c>
      <c r="D285" s="118">
        <f t="shared" si="43"/>
        <v>5.7926334577316219E-2</v>
      </c>
      <c r="E285" s="118">
        <f t="shared" si="43"/>
        <v>3.2451728054518902E-2</v>
      </c>
      <c r="F285" s="47"/>
      <c r="G285" s="47"/>
      <c r="H285" s="47"/>
      <c r="L285" s="8"/>
      <c r="M285" s="59"/>
      <c r="N285" s="59"/>
      <c r="O285" s="59"/>
      <c r="P285" s="59"/>
      <c r="Q285" s="59"/>
      <c r="T285" s="8"/>
      <c r="U285" s="8"/>
      <c r="V285" s="8"/>
      <c r="W285" s="8"/>
      <c r="X285" s="8"/>
    </row>
    <row r="286" spans="1:24" x14ac:dyDescent="0.25">
      <c r="A286" s="129">
        <v>2022</v>
      </c>
      <c r="B286" s="118">
        <f t="shared" si="42"/>
        <v>0.44942058029101684</v>
      </c>
      <c r="C286" s="118">
        <f t="shared" si="43"/>
        <v>0.14306874618802823</v>
      </c>
      <c r="D286" s="47">
        <v>5.7177615571776155E-2</v>
      </c>
      <c r="E286" s="47"/>
      <c r="F286" s="47"/>
      <c r="G286" s="95"/>
      <c r="H286" s="95"/>
      <c r="L286" s="8"/>
      <c r="M286" s="59"/>
      <c r="N286" s="59"/>
      <c r="O286" s="59"/>
      <c r="P286" s="59"/>
      <c r="Q286" s="59"/>
      <c r="T286" s="8"/>
      <c r="U286" s="8"/>
      <c r="V286" s="8"/>
      <c r="W286" s="8"/>
      <c r="X286" s="8"/>
    </row>
    <row r="287" spans="1:24" x14ac:dyDescent="0.25">
      <c r="A287" s="129">
        <v>2023</v>
      </c>
      <c r="B287" s="118">
        <f t="shared" si="42"/>
        <v>0.46540099361249115</v>
      </c>
      <c r="C287" s="118">
        <f t="shared" si="43"/>
        <v>0.15649396735273241</v>
      </c>
      <c r="D287" s="95"/>
      <c r="E287" s="95"/>
      <c r="F287" s="95"/>
      <c r="G287" s="95"/>
      <c r="H287" s="95"/>
      <c r="I287" s="44"/>
      <c r="J287" s="44"/>
      <c r="K287" s="44"/>
      <c r="L287" s="124"/>
      <c r="M287" s="124"/>
      <c r="N287" s="59"/>
    </row>
    <row r="288" spans="1:24" x14ac:dyDescent="0.25">
      <c r="A288" s="129">
        <v>2024</v>
      </c>
      <c r="B288" s="118">
        <f t="shared" si="42"/>
        <v>0.47643475472907981</v>
      </c>
      <c r="C288" s="82"/>
      <c r="D288" s="82"/>
      <c r="E288" s="82"/>
      <c r="F288" s="82"/>
      <c r="G288" s="82"/>
      <c r="H288" s="82"/>
      <c r="I288" s="44"/>
      <c r="J288" s="44"/>
      <c r="K288" s="44"/>
      <c r="L288" s="124"/>
      <c r="M288" s="124"/>
      <c r="N288" s="59"/>
    </row>
    <row r="289" spans="1:14" x14ac:dyDescent="0.25">
      <c r="A289" s="134"/>
      <c r="B289" s="126"/>
      <c r="C289" s="126"/>
      <c r="D289" s="126"/>
      <c r="E289" s="126"/>
      <c r="F289" s="126"/>
      <c r="G289" s="126"/>
      <c r="H289" s="126"/>
      <c r="I289" s="44"/>
      <c r="J289" s="44"/>
      <c r="K289" s="44"/>
      <c r="L289" s="124"/>
      <c r="M289" s="124"/>
      <c r="N289" s="59"/>
    </row>
    <row r="290" spans="1:14" ht="15.75" x14ac:dyDescent="0.25">
      <c r="A290" s="21" t="s">
        <v>154</v>
      </c>
      <c r="B290" s="59"/>
      <c r="C290" s="59"/>
      <c r="D290" s="59"/>
      <c r="E290" s="59"/>
      <c r="F290" s="59"/>
      <c r="G290" s="59"/>
      <c r="H290" s="44"/>
      <c r="I290" s="44"/>
      <c r="J290" s="44"/>
      <c r="K290" s="44"/>
      <c r="L290" s="124"/>
      <c r="M290" s="124"/>
      <c r="N290" s="59"/>
    </row>
    <row r="291" spans="1:14" ht="15.75" x14ac:dyDescent="0.25">
      <c r="A291" s="21" t="s">
        <v>129</v>
      </c>
      <c r="B291" s="59"/>
      <c r="C291" s="59"/>
      <c r="D291" s="59"/>
      <c r="E291" s="59"/>
      <c r="F291" s="59"/>
      <c r="G291" s="59"/>
      <c r="H291" s="44"/>
      <c r="I291" s="44"/>
      <c r="J291" s="44"/>
      <c r="K291" s="44"/>
      <c r="L291" s="124"/>
      <c r="M291" s="124"/>
      <c r="N291" s="59"/>
    </row>
    <row r="292" spans="1:14" x14ac:dyDescent="0.25">
      <c r="A292" s="60" t="s">
        <v>40</v>
      </c>
      <c r="B292" s="1" t="s">
        <v>89</v>
      </c>
      <c r="C292" s="1" t="s">
        <v>85</v>
      </c>
      <c r="D292" s="1" t="s">
        <v>90</v>
      </c>
      <c r="E292" s="1" t="s">
        <v>86</v>
      </c>
      <c r="F292" s="1" t="s">
        <v>87</v>
      </c>
      <c r="G292" s="1" t="s">
        <v>88</v>
      </c>
      <c r="H292" s="1" t="s">
        <v>91</v>
      </c>
      <c r="I292" s="1" t="s">
        <v>97</v>
      </c>
      <c r="J292" s="1" t="s">
        <v>110</v>
      </c>
      <c r="K292" s="1" t="s">
        <v>127</v>
      </c>
      <c r="L292" s="124"/>
      <c r="M292" s="124"/>
      <c r="N292" s="59"/>
    </row>
    <row r="293" spans="1:14" x14ac:dyDescent="0.25">
      <c r="A293" s="149">
        <v>2015</v>
      </c>
      <c r="B293" s="118">
        <v>0.42404695490469552</v>
      </c>
      <c r="C293" s="118">
        <v>0.58458856345885635</v>
      </c>
      <c r="D293" s="118">
        <v>0.63907484890748489</v>
      </c>
      <c r="E293" s="118">
        <v>0.66639934913993493</v>
      </c>
      <c r="F293" s="118">
        <v>0.68157833565783355</v>
      </c>
      <c r="G293" s="118">
        <v>0.69474662947466292</v>
      </c>
      <c r="H293" s="118">
        <v>0.70583449558344957</v>
      </c>
      <c r="I293" s="118">
        <v>0.71555090655509068</v>
      </c>
      <c r="J293" s="118">
        <v>0.72297768479776847</v>
      </c>
      <c r="K293" s="118">
        <v>0.73007903300790333</v>
      </c>
      <c r="L293" s="124"/>
      <c r="M293" s="124"/>
      <c r="N293" s="59"/>
    </row>
    <row r="294" spans="1:14" x14ac:dyDescent="0.25">
      <c r="A294" s="149">
        <v>2016</v>
      </c>
      <c r="B294" s="118">
        <v>0.435037905213711</v>
      </c>
      <c r="C294" s="118">
        <v>0.59984419329333516</v>
      </c>
      <c r="D294" s="118">
        <v>0.65081856657829873</v>
      </c>
      <c r="E294" s="118">
        <v>0.67307334542579411</v>
      </c>
      <c r="F294" s="118">
        <v>0.68839821403655643</v>
      </c>
      <c r="G294" s="118">
        <v>0.70174643039858609</v>
      </c>
      <c r="H294" s="118">
        <v>0.71274591879447469</v>
      </c>
      <c r="I294" s="118">
        <v>0.72143156132272912</v>
      </c>
      <c r="J294" s="118">
        <v>0.72874517464303989</v>
      </c>
      <c r="K294" s="118"/>
      <c r="L294" s="124"/>
      <c r="M294" s="124"/>
      <c r="N294" s="59"/>
    </row>
    <row r="295" spans="1:14" x14ac:dyDescent="0.25">
      <c r="A295" s="149">
        <v>2017</v>
      </c>
      <c r="B295" s="118">
        <v>0.44158122892726898</v>
      </c>
      <c r="C295" s="118">
        <v>0.6002431248423129</v>
      </c>
      <c r="D295" s="118">
        <v>0.64338631619991282</v>
      </c>
      <c r="E295" s="118">
        <v>0.66642583545494161</v>
      </c>
      <c r="F295" s="118">
        <v>0.68346751072272305</v>
      </c>
      <c r="G295" s="118">
        <v>0.69733250762632171</v>
      </c>
      <c r="H295" s="118">
        <v>0.70802082616573769</v>
      </c>
      <c r="I295" s="118">
        <v>0.7181816096699466</v>
      </c>
      <c r="J295" s="118"/>
      <c r="K295" s="118"/>
      <c r="L295" s="124"/>
      <c r="M295" s="124"/>
      <c r="N295" s="59"/>
    </row>
    <row r="296" spans="1:14" x14ac:dyDescent="0.25">
      <c r="A296" s="149">
        <v>2018</v>
      </c>
      <c r="B296" s="118">
        <v>0.43867329275783123</v>
      </c>
      <c r="C296" s="118">
        <v>0.59227204199006089</v>
      </c>
      <c r="D296" s="118">
        <v>0.63789156290133453</v>
      </c>
      <c r="E296" s="118">
        <v>0.66399017253894688</v>
      </c>
      <c r="F296" s="118">
        <v>0.68240549444413423</v>
      </c>
      <c r="G296" s="118">
        <v>0.69539337763135856</v>
      </c>
      <c r="H296" s="118">
        <v>0.70634876319169138</v>
      </c>
      <c r="I296" s="118"/>
      <c r="J296" s="118"/>
      <c r="K296" s="118"/>
      <c r="L296" s="124"/>
      <c r="M296" s="124"/>
      <c r="N296" s="59"/>
    </row>
    <row r="297" spans="1:14" x14ac:dyDescent="0.25">
      <c r="A297" s="149">
        <v>2019</v>
      </c>
      <c r="B297" s="118">
        <v>0.41287619131857684</v>
      </c>
      <c r="C297" s="118">
        <v>0.55958251332286668</v>
      </c>
      <c r="D297" s="118">
        <v>0.61566017292085884</v>
      </c>
      <c r="E297" s="118">
        <v>0.64657364615350599</v>
      </c>
      <c r="F297" s="118">
        <v>0.66574530659177855</v>
      </c>
      <c r="G297" s="118">
        <v>0.67968732724498593</v>
      </c>
      <c r="H297" s="118"/>
      <c r="I297" s="118"/>
      <c r="J297" s="118"/>
      <c r="K297" s="118"/>
      <c r="L297" s="124"/>
      <c r="M297" s="124"/>
      <c r="N297" s="59"/>
    </row>
    <row r="298" spans="1:14" x14ac:dyDescent="0.25">
      <c r="A298" s="41">
        <v>2020</v>
      </c>
      <c r="B298" s="47">
        <v>0.38848544952387049</v>
      </c>
      <c r="C298" s="47">
        <v>0.5525661942693838</v>
      </c>
      <c r="D298" s="47">
        <v>0.6112906149695555</v>
      </c>
      <c r="E298" s="47">
        <v>0.64023161329537104</v>
      </c>
      <c r="F298" s="47">
        <v>0.65944741247853966</v>
      </c>
      <c r="G298" s="47"/>
      <c r="H298" s="47"/>
      <c r="I298" s="47"/>
      <c r="J298" s="47"/>
      <c r="K298" s="47"/>
      <c r="L298" s="124"/>
      <c r="M298" s="124"/>
      <c r="N298" s="59"/>
    </row>
    <row r="299" spans="1:14" x14ac:dyDescent="0.25">
      <c r="A299" s="41">
        <v>2021</v>
      </c>
      <c r="B299" s="47">
        <v>0.37579909648823728</v>
      </c>
      <c r="C299" s="47">
        <v>0.5440142345721104</v>
      </c>
      <c r="D299" s="47">
        <v>0.60044110126150696</v>
      </c>
      <c r="E299" s="47">
        <v>0.6294642857142857</v>
      </c>
      <c r="F299" s="47"/>
      <c r="G299" s="47"/>
      <c r="H299" s="47"/>
      <c r="I299" s="47"/>
      <c r="J299" s="47"/>
      <c r="K299" s="47"/>
      <c r="L299" s="124"/>
      <c r="M299" s="124"/>
      <c r="N299" s="59"/>
    </row>
    <row r="300" spans="1:14" x14ac:dyDescent="0.25">
      <c r="A300" s="41">
        <v>2022</v>
      </c>
      <c r="B300" s="47">
        <v>0.44763588648696734</v>
      </c>
      <c r="C300" s="47">
        <v>0.61141135130326485</v>
      </c>
      <c r="D300" s="47">
        <v>0.66194066364202475</v>
      </c>
      <c r="E300" s="47"/>
      <c r="F300" s="47"/>
      <c r="G300" s="95"/>
      <c r="H300" s="95"/>
      <c r="I300" s="95"/>
      <c r="J300" s="95"/>
      <c r="K300" s="47"/>
      <c r="L300" s="124"/>
      <c r="M300" s="124"/>
      <c r="N300" s="59"/>
    </row>
    <row r="301" spans="1:14" x14ac:dyDescent="0.25">
      <c r="A301" s="41">
        <v>2023</v>
      </c>
      <c r="B301" s="47">
        <v>0.45416143779132306</v>
      </c>
      <c r="C301" s="47">
        <v>0.62466385801362501</v>
      </c>
      <c r="D301" s="95"/>
      <c r="E301" s="95"/>
      <c r="F301" s="95"/>
      <c r="G301" s="95"/>
      <c r="H301" s="95"/>
      <c r="I301" s="95"/>
      <c r="J301" s="46"/>
      <c r="K301" s="95"/>
      <c r="L301" s="124"/>
      <c r="M301" s="124"/>
      <c r="N301" s="59"/>
    </row>
    <row r="302" spans="1:14" x14ac:dyDescent="0.25">
      <c r="A302" s="147">
        <v>2024</v>
      </c>
      <c r="B302" s="47">
        <v>0.47597997502403661</v>
      </c>
      <c r="C302" s="82"/>
      <c r="D302" s="82"/>
      <c r="E302" s="82"/>
      <c r="F302" s="82"/>
      <c r="G302" s="82"/>
      <c r="H302" s="82"/>
      <c r="I302" s="82"/>
      <c r="J302" s="82"/>
      <c r="K302" s="95"/>
      <c r="L302" s="124"/>
      <c r="M302" s="124"/>
      <c r="N302" s="59"/>
    </row>
    <row r="303" spans="1:14" x14ac:dyDescent="0.25">
      <c r="A303" s="134"/>
      <c r="B303" s="126"/>
      <c r="C303" s="44"/>
      <c r="D303" s="44"/>
      <c r="E303" s="44"/>
      <c r="F303" s="44"/>
      <c r="G303" s="44"/>
      <c r="H303" s="44"/>
      <c r="I303" s="44"/>
      <c r="J303" s="44"/>
      <c r="K303" s="44"/>
      <c r="L303" s="124"/>
      <c r="M303" s="124"/>
      <c r="N303" s="59"/>
    </row>
    <row r="304" spans="1:14" ht="15.75" x14ac:dyDescent="0.25">
      <c r="A304" s="21" t="s">
        <v>150</v>
      </c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124"/>
      <c r="M304" s="124"/>
      <c r="N304" s="59"/>
    </row>
    <row r="305" spans="1:21" ht="15.75" x14ac:dyDescent="0.25">
      <c r="A305" s="21" t="s">
        <v>129</v>
      </c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124"/>
      <c r="M305" s="124"/>
      <c r="N305" s="59"/>
    </row>
    <row r="306" spans="1:21" x14ac:dyDescent="0.25">
      <c r="A306" s="60" t="s">
        <v>40</v>
      </c>
      <c r="B306" s="1" t="s">
        <v>89</v>
      </c>
      <c r="C306" s="1" t="s">
        <v>85</v>
      </c>
      <c r="D306" s="1" t="s">
        <v>90</v>
      </c>
      <c r="E306" s="1" t="s">
        <v>86</v>
      </c>
      <c r="F306" s="1" t="s">
        <v>87</v>
      </c>
      <c r="G306" s="1" t="s">
        <v>88</v>
      </c>
      <c r="H306" s="1" t="s">
        <v>91</v>
      </c>
      <c r="I306" s="1" t="s">
        <v>97</v>
      </c>
      <c r="J306" s="1" t="s">
        <v>110</v>
      </c>
      <c r="K306" s="1" t="s">
        <v>127</v>
      </c>
      <c r="L306" s="124"/>
      <c r="M306" s="124"/>
      <c r="N306" s="59"/>
    </row>
    <row r="307" spans="1:21" x14ac:dyDescent="0.2">
      <c r="A307" s="149">
        <v>2015</v>
      </c>
      <c r="B307" s="118">
        <f>B293</f>
        <v>0.42404695490469552</v>
      </c>
      <c r="C307" s="118">
        <f>C293-B293</f>
        <v>0.16054160855416083</v>
      </c>
      <c r="D307" s="118">
        <f t="shared" ref="D307:K307" si="44">D293-C293</f>
        <v>5.4486285448628546E-2</v>
      </c>
      <c r="E307" s="118">
        <f t="shared" si="44"/>
        <v>2.7324500232450033E-2</v>
      </c>
      <c r="F307" s="118">
        <f t="shared" si="44"/>
        <v>1.5178986517898618E-2</v>
      </c>
      <c r="G307" s="118">
        <f t="shared" si="44"/>
        <v>1.3168293816829379E-2</v>
      </c>
      <c r="H307" s="118">
        <f t="shared" si="44"/>
        <v>1.1087866108786648E-2</v>
      </c>
      <c r="I307" s="118">
        <f t="shared" si="44"/>
        <v>9.7164109716411096E-3</v>
      </c>
      <c r="J307" s="118">
        <f t="shared" si="44"/>
        <v>7.4267782426777895E-3</v>
      </c>
      <c r="K307" s="118">
        <f t="shared" si="44"/>
        <v>7.1013482101348613E-3</v>
      </c>
      <c r="L307" s="132"/>
      <c r="M307" s="132"/>
      <c r="N307" s="132"/>
      <c r="O307" s="132"/>
      <c r="P307" s="132"/>
      <c r="Q307" s="132"/>
      <c r="R307" s="132"/>
      <c r="S307" s="132"/>
      <c r="T307" s="132"/>
      <c r="U307" s="132"/>
    </row>
    <row r="308" spans="1:21" x14ac:dyDescent="0.2">
      <c r="A308" s="149">
        <v>2016</v>
      </c>
      <c r="B308" s="118">
        <f>B294</f>
        <v>0.435037905213711</v>
      </c>
      <c r="C308" s="118">
        <f t="shared" ref="C308:J308" si="45">C294-B294</f>
        <v>0.16480628807962416</v>
      </c>
      <c r="D308" s="118">
        <f t="shared" si="45"/>
        <v>5.097437328496357E-2</v>
      </c>
      <c r="E308" s="118">
        <f t="shared" si="45"/>
        <v>2.2254778847495382E-2</v>
      </c>
      <c r="F308" s="118">
        <f t="shared" si="45"/>
        <v>1.5324868610762321E-2</v>
      </c>
      <c r="G308" s="118">
        <f t="shared" si="45"/>
        <v>1.3348216362029652E-2</v>
      </c>
      <c r="H308" s="118">
        <f t="shared" si="45"/>
        <v>1.0999488395888601E-2</v>
      </c>
      <c r="I308" s="118">
        <f t="shared" si="45"/>
        <v>8.6856425282544336E-3</v>
      </c>
      <c r="J308" s="118">
        <f t="shared" si="45"/>
        <v>7.3136133203107745E-3</v>
      </c>
      <c r="K308" s="118"/>
      <c r="L308" s="132"/>
      <c r="M308" s="132"/>
      <c r="N308" s="132"/>
      <c r="O308" s="132"/>
      <c r="P308" s="132"/>
      <c r="Q308" s="132"/>
      <c r="R308" s="132"/>
      <c r="S308" s="132"/>
      <c r="T308" s="132"/>
      <c r="U308" s="133"/>
    </row>
    <row r="309" spans="1:21" x14ac:dyDescent="0.2">
      <c r="A309" s="149">
        <v>2017</v>
      </c>
      <c r="B309" s="118">
        <f>B295</f>
        <v>0.44158122892726898</v>
      </c>
      <c r="C309" s="118">
        <f t="shared" ref="C309:I309" si="46">C295-B295</f>
        <v>0.15866189591504393</v>
      </c>
      <c r="D309" s="118">
        <f t="shared" si="46"/>
        <v>4.3143191357599919E-2</v>
      </c>
      <c r="E309" s="118">
        <f t="shared" si="46"/>
        <v>2.3039519255028784E-2</v>
      </c>
      <c r="F309" s="118">
        <f t="shared" si="46"/>
        <v>1.7041675267781442E-2</v>
      </c>
      <c r="G309" s="118">
        <f t="shared" si="46"/>
        <v>1.3864996903598659E-2</v>
      </c>
      <c r="H309" s="118">
        <f t="shared" si="46"/>
        <v>1.0688318539415986E-2</v>
      </c>
      <c r="I309" s="118">
        <f t="shared" si="46"/>
        <v>1.0160783504208903E-2</v>
      </c>
      <c r="J309" s="118"/>
      <c r="K309" s="118"/>
      <c r="L309" s="132"/>
      <c r="M309" s="132"/>
      <c r="N309" s="132"/>
      <c r="O309" s="132"/>
      <c r="P309" s="132"/>
      <c r="Q309" s="132"/>
      <c r="R309" s="132"/>
      <c r="S309" s="132"/>
      <c r="T309" s="133"/>
      <c r="U309" s="133"/>
    </row>
    <row r="310" spans="1:21" x14ac:dyDescent="0.2">
      <c r="A310" s="149">
        <v>2018</v>
      </c>
      <c r="B310" s="118">
        <f>B296</f>
        <v>0.43867329275783123</v>
      </c>
      <c r="C310" s="118">
        <f t="shared" ref="C310:H310" si="47">C296-B296</f>
        <v>0.15359874923222966</v>
      </c>
      <c r="D310" s="118">
        <f t="shared" si="47"/>
        <v>4.5619520911273637E-2</v>
      </c>
      <c r="E310" s="118">
        <f t="shared" si="47"/>
        <v>2.6098609637612347E-2</v>
      </c>
      <c r="F310" s="118">
        <f t="shared" si="47"/>
        <v>1.8415321905187354E-2</v>
      </c>
      <c r="G310" s="118">
        <f t="shared" si="47"/>
        <v>1.2987883187224325E-2</v>
      </c>
      <c r="H310" s="118">
        <f t="shared" si="47"/>
        <v>1.095538556033282E-2</v>
      </c>
      <c r="I310" s="118"/>
      <c r="J310" s="118"/>
      <c r="K310" s="118"/>
      <c r="L310" s="132"/>
      <c r="M310" s="132"/>
      <c r="N310" s="132"/>
      <c r="O310" s="132"/>
      <c r="P310" s="132"/>
      <c r="Q310" s="132"/>
      <c r="R310" s="132"/>
      <c r="S310" s="133"/>
      <c r="T310" s="133"/>
      <c r="U310" s="133"/>
    </row>
    <row r="311" spans="1:21" x14ac:dyDescent="0.2">
      <c r="A311" s="149">
        <v>2019</v>
      </c>
      <c r="B311" s="118">
        <f>B297</f>
        <v>0.41287619131857684</v>
      </c>
      <c r="C311" s="118">
        <f t="shared" ref="C311:G311" si="48">C297-B297</f>
        <v>0.14670632200428985</v>
      </c>
      <c r="D311" s="118">
        <f t="shared" si="48"/>
        <v>5.6077659597992158E-2</v>
      </c>
      <c r="E311" s="118">
        <f t="shared" si="48"/>
        <v>3.0913473232647148E-2</v>
      </c>
      <c r="F311" s="118">
        <f t="shared" si="48"/>
        <v>1.9171660438272564E-2</v>
      </c>
      <c r="G311" s="118">
        <f t="shared" si="48"/>
        <v>1.3942020653207376E-2</v>
      </c>
      <c r="H311" s="118"/>
      <c r="I311" s="118"/>
      <c r="J311" s="118"/>
      <c r="K311" s="118"/>
      <c r="L311" s="132"/>
      <c r="M311" s="132"/>
      <c r="N311" s="132"/>
      <c r="O311" s="132"/>
      <c r="P311" s="132"/>
      <c r="Q311" s="132"/>
      <c r="R311" s="133"/>
      <c r="S311" s="133"/>
      <c r="T311" s="133"/>
      <c r="U311" s="133"/>
    </row>
    <row r="312" spans="1:21" x14ac:dyDescent="0.2">
      <c r="A312" s="41">
        <v>2020</v>
      </c>
      <c r="B312" s="47">
        <v>0.39473954587485871</v>
      </c>
      <c r="C312" s="47">
        <v>0.18678721874036783</v>
      </c>
      <c r="D312" s="47">
        <v>6.7707798212267536E-2</v>
      </c>
      <c r="E312" s="47">
        <v>3.5857392376451247E-2</v>
      </c>
      <c r="F312" s="47">
        <v>2.198705435117641E-2</v>
      </c>
      <c r="G312" s="47"/>
      <c r="H312" s="47"/>
      <c r="I312" s="47"/>
      <c r="J312" s="47"/>
      <c r="K312" s="47"/>
      <c r="L312" s="132"/>
      <c r="M312" s="132"/>
      <c r="N312" s="132"/>
      <c r="O312" s="132"/>
      <c r="P312" s="132"/>
      <c r="Q312" s="133"/>
      <c r="R312" s="133"/>
      <c r="S312" s="133"/>
      <c r="T312" s="133"/>
      <c r="U312" s="133"/>
    </row>
    <row r="313" spans="1:21" x14ac:dyDescent="0.2">
      <c r="A313" s="41">
        <v>2021</v>
      </c>
      <c r="B313" s="47">
        <v>0.40148058006287396</v>
      </c>
      <c r="C313" s="47">
        <v>0.18294290639894534</v>
      </c>
      <c r="D313" s="47">
        <v>6.9364161849710976E-2</v>
      </c>
      <c r="E313" s="47">
        <v>3.0828516377649325E-2</v>
      </c>
      <c r="F313" s="47"/>
      <c r="G313" s="47"/>
      <c r="H313" s="47"/>
      <c r="I313" s="47"/>
      <c r="J313" s="47"/>
      <c r="K313" s="47"/>
      <c r="L313" s="132"/>
      <c r="M313" s="132"/>
      <c r="N313" s="132"/>
      <c r="O313" s="132"/>
      <c r="P313" s="133"/>
      <c r="Q313" s="133"/>
      <c r="R313" s="133"/>
      <c r="S313" s="133"/>
      <c r="T313" s="133"/>
      <c r="U313" s="133"/>
    </row>
    <row r="314" spans="1:21" x14ac:dyDescent="0.2">
      <c r="A314" s="41">
        <v>2022</v>
      </c>
      <c r="B314" s="47">
        <v>0.46360502838605028</v>
      </c>
      <c r="C314" s="47">
        <v>0.16818734793187348</v>
      </c>
      <c r="D314" s="47">
        <v>5.7177615571776155E-2</v>
      </c>
      <c r="E314" s="47"/>
      <c r="F314" s="47"/>
      <c r="G314" s="95"/>
      <c r="H314" s="95"/>
      <c r="I314" s="95"/>
      <c r="J314" s="95"/>
      <c r="K314" s="47"/>
      <c r="L314" s="132"/>
      <c r="M314" s="132"/>
      <c r="N314" s="132"/>
      <c r="O314" s="133"/>
      <c r="P314" s="133"/>
      <c r="Q314" s="133"/>
      <c r="R314" s="133"/>
      <c r="S314" s="133"/>
      <c r="T314" s="133"/>
      <c r="U314" s="133"/>
    </row>
    <row r="315" spans="1:21" x14ac:dyDescent="0.2">
      <c r="A315" s="41">
        <v>2023</v>
      </c>
      <c r="B315" s="47">
        <v>0.48114179719703215</v>
      </c>
      <c r="C315" s="47">
        <v>0.16065539983511953</v>
      </c>
      <c r="D315" s="95"/>
      <c r="E315" s="95"/>
      <c r="F315" s="95"/>
      <c r="G315" s="95"/>
      <c r="H315" s="95"/>
      <c r="I315" s="95"/>
      <c r="J315" s="46"/>
      <c r="K315" s="95"/>
      <c r="L315" s="132"/>
      <c r="M315" s="132"/>
      <c r="N315" s="133"/>
      <c r="O315" s="133"/>
      <c r="P315" s="133"/>
      <c r="Q315" s="133"/>
      <c r="R315" s="133"/>
      <c r="S315" s="133"/>
      <c r="T315" s="133"/>
      <c r="U315" s="133"/>
    </row>
    <row r="316" spans="1:21" x14ac:dyDescent="0.2">
      <c r="A316" s="41">
        <v>2024</v>
      </c>
      <c r="B316" s="47">
        <v>0.50624074465834568</v>
      </c>
      <c r="C316" s="82"/>
      <c r="D316" s="82"/>
      <c r="E316" s="82"/>
      <c r="F316" s="82"/>
      <c r="G316" s="82"/>
      <c r="H316" s="82"/>
      <c r="I316" s="82"/>
      <c r="J316" s="82"/>
      <c r="K316" s="95"/>
      <c r="L316" s="132"/>
      <c r="M316" s="132"/>
      <c r="N316" s="133"/>
      <c r="O316" s="133"/>
      <c r="P316" s="133"/>
      <c r="Q316" s="133"/>
      <c r="R316" s="133"/>
      <c r="S316" s="133"/>
      <c r="T316" s="133"/>
      <c r="U316" s="133"/>
    </row>
    <row r="317" spans="1:21" x14ac:dyDescent="0.25">
      <c r="A317" s="134"/>
      <c r="B317" s="126"/>
      <c r="C317" s="44"/>
      <c r="D317" s="44"/>
      <c r="E317" s="44"/>
      <c r="F317" s="44"/>
      <c r="G317" s="44"/>
      <c r="H317" s="44"/>
      <c r="I317" s="44"/>
      <c r="J317" s="44"/>
      <c r="K317" s="44"/>
      <c r="L317" s="124"/>
      <c r="M317" s="124"/>
      <c r="N317" s="59"/>
    </row>
    <row r="318" spans="1:21" x14ac:dyDescent="0.25">
      <c r="A318" s="134"/>
      <c r="B318" s="126"/>
      <c r="C318" s="44"/>
      <c r="D318" s="44"/>
      <c r="E318" s="44"/>
      <c r="F318" s="44"/>
      <c r="G318" s="44"/>
      <c r="H318" s="44"/>
      <c r="I318" s="44"/>
      <c r="J318" s="44"/>
      <c r="K318" s="44"/>
      <c r="L318" s="124"/>
      <c r="M318" s="124"/>
      <c r="N318" s="59"/>
    </row>
    <row r="319" spans="1:21" x14ac:dyDescent="0.25">
      <c r="A319" s="23" t="s">
        <v>27</v>
      </c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124"/>
      <c r="M319" s="124"/>
      <c r="N319" s="59"/>
    </row>
    <row r="320" spans="1:21" x14ac:dyDescent="0.25">
      <c r="A320" s="22" t="s">
        <v>25</v>
      </c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124"/>
      <c r="M320" s="124"/>
      <c r="N320" s="59"/>
    </row>
    <row r="321" spans="1:14" x14ac:dyDescent="0.25">
      <c r="A321" s="43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124"/>
      <c r="M321" s="124"/>
      <c r="N321" s="59"/>
    </row>
    <row r="322" spans="1:14" x14ac:dyDescent="0.25">
      <c r="A322" s="43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106"/>
      <c r="M322" s="106"/>
      <c r="N322" s="59"/>
    </row>
    <row r="323" spans="1:14" x14ac:dyDescent="0.25">
      <c r="A323" s="43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106"/>
      <c r="M323" s="106"/>
      <c r="N323" s="59"/>
    </row>
    <row r="324" spans="1:14" x14ac:dyDescent="0.25">
      <c r="A324" s="43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124"/>
      <c r="M324" s="124"/>
      <c r="N324" s="59"/>
    </row>
    <row r="325" spans="1:14" x14ac:dyDescent="0.25">
      <c r="A325" s="43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124"/>
      <c r="M325" s="124"/>
      <c r="N325" s="59"/>
    </row>
    <row r="326" spans="1:14" x14ac:dyDescent="0.25">
      <c r="A326" s="43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124"/>
      <c r="M326" s="124"/>
      <c r="N326" s="59"/>
    </row>
    <row r="327" spans="1:14" x14ac:dyDescent="0.25">
      <c r="A327" s="43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106"/>
      <c r="M327" s="106"/>
      <c r="N327" s="59"/>
    </row>
    <row r="328" spans="1:14" x14ac:dyDescent="0.25">
      <c r="A328" s="43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106"/>
      <c r="M328" s="106"/>
      <c r="N328" s="59"/>
    </row>
    <row r="329" spans="1:14" x14ac:dyDescent="0.25">
      <c r="A329" s="43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124"/>
      <c r="M329" s="124"/>
      <c r="N329" s="59"/>
    </row>
    <row r="330" spans="1:14" x14ac:dyDescent="0.25">
      <c r="A330" s="43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124"/>
      <c r="M330" s="124"/>
      <c r="N330" s="59"/>
    </row>
    <row r="331" spans="1:14" x14ac:dyDescent="0.25">
      <c r="A331" s="43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124"/>
      <c r="M331" s="124"/>
      <c r="N331" s="59"/>
    </row>
    <row r="332" spans="1:14" x14ac:dyDescent="0.25">
      <c r="A332" s="43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106"/>
      <c r="M332" s="106"/>
      <c r="N332" s="59"/>
    </row>
    <row r="333" spans="1:14" x14ac:dyDescent="0.25">
      <c r="A333" s="43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106"/>
      <c r="M333" s="106"/>
      <c r="N333" s="59"/>
    </row>
    <row r="334" spans="1:14" x14ac:dyDescent="0.25">
      <c r="A334" s="43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124"/>
      <c r="M334" s="124"/>
      <c r="N334" s="59"/>
    </row>
    <row r="335" spans="1:14" x14ac:dyDescent="0.25">
      <c r="A335" s="43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124"/>
      <c r="M335" s="124"/>
      <c r="N335" s="59"/>
    </row>
    <row r="336" spans="1:14" x14ac:dyDescent="0.25">
      <c r="A336" s="43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124"/>
      <c r="M336" s="124"/>
      <c r="N336" s="59"/>
    </row>
    <row r="337" spans="1:14" x14ac:dyDescent="0.25">
      <c r="A337" s="43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106"/>
      <c r="M337" s="106"/>
      <c r="N337" s="59"/>
    </row>
    <row r="338" spans="1:14" x14ac:dyDescent="0.25">
      <c r="A338" s="43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106"/>
      <c r="M338" s="106"/>
      <c r="N338" s="59"/>
    </row>
    <row r="339" spans="1:14" x14ac:dyDescent="0.25">
      <c r="A339" s="43"/>
      <c r="B339" s="44"/>
      <c r="C339" s="44"/>
      <c r="D339" s="44"/>
      <c r="E339" s="44"/>
      <c r="F339" s="44"/>
      <c r="G339" s="44"/>
      <c r="H339" s="44"/>
      <c r="I339" s="44"/>
      <c r="J339" s="44"/>
      <c r="K339" s="44"/>
    </row>
    <row r="340" spans="1:14" x14ac:dyDescent="0.25">
      <c r="A340" s="43"/>
      <c r="B340" s="44"/>
      <c r="C340" s="44"/>
      <c r="D340" s="44"/>
      <c r="E340" s="44"/>
      <c r="F340" s="44"/>
      <c r="G340" s="44"/>
      <c r="H340" s="44"/>
      <c r="I340" s="44"/>
      <c r="J340" s="44"/>
      <c r="K340" s="44"/>
    </row>
    <row r="341" spans="1:14" x14ac:dyDescent="0.25">
      <c r="A341" s="43"/>
      <c r="B341" s="44"/>
      <c r="C341" s="44"/>
      <c r="D341" s="44"/>
      <c r="E341" s="44"/>
      <c r="F341" s="44"/>
      <c r="G341" s="44"/>
      <c r="H341" s="44"/>
      <c r="I341" s="44"/>
      <c r="J341" s="44"/>
      <c r="K341" s="44"/>
    </row>
    <row r="342" spans="1:14" x14ac:dyDescent="0.25">
      <c r="A342" s="43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0"/>
      <c r="M342" s="40"/>
    </row>
    <row r="343" spans="1:14" x14ac:dyDescent="0.25">
      <c r="A343" s="43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0"/>
      <c r="M343" s="40"/>
    </row>
    <row r="344" spans="1:14" x14ac:dyDescent="0.25">
      <c r="A344" s="43"/>
      <c r="B344" s="44"/>
      <c r="C344" s="44"/>
      <c r="D344" s="44"/>
      <c r="E344" s="44"/>
      <c r="F344" s="44"/>
      <c r="G344" s="44"/>
      <c r="H344" s="44"/>
      <c r="I344" s="44"/>
      <c r="J344" s="44"/>
      <c r="K344" s="44"/>
    </row>
    <row r="345" spans="1:14" x14ac:dyDescent="0.25">
      <c r="A345" s="43"/>
      <c r="B345" s="44"/>
      <c r="C345" s="44"/>
      <c r="D345" s="44"/>
      <c r="E345" s="44"/>
      <c r="F345" s="44"/>
      <c r="G345" s="44"/>
      <c r="H345" s="44"/>
      <c r="I345" s="44"/>
      <c r="J345" s="44"/>
      <c r="K345" s="44"/>
    </row>
    <row r="346" spans="1:14" x14ac:dyDescent="0.25">
      <c r="A346" s="43"/>
      <c r="B346" s="44"/>
      <c r="C346" s="44"/>
      <c r="D346" s="44"/>
      <c r="E346" s="44"/>
      <c r="F346" s="44"/>
      <c r="G346" s="44"/>
      <c r="H346" s="44"/>
      <c r="I346" s="44"/>
      <c r="J346" s="44"/>
      <c r="K346" s="44"/>
    </row>
    <row r="347" spans="1:14" x14ac:dyDescent="0.25">
      <c r="A347" s="43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0"/>
      <c r="M347" s="40"/>
    </row>
    <row r="348" spans="1:14" x14ac:dyDescent="0.25">
      <c r="A348" s="43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0"/>
      <c r="M348" s="40"/>
    </row>
    <row r="349" spans="1:14" x14ac:dyDescent="0.25">
      <c r="A349" s="43"/>
      <c r="B349" s="44"/>
      <c r="C349" s="44"/>
      <c r="D349" s="44"/>
      <c r="E349" s="44"/>
      <c r="F349" s="44"/>
      <c r="G349" s="44"/>
      <c r="H349" s="44"/>
      <c r="I349" s="44"/>
      <c r="J349" s="44"/>
      <c r="K349" s="44"/>
    </row>
    <row r="350" spans="1:14" x14ac:dyDescent="0.25">
      <c r="A350" s="43"/>
      <c r="B350" s="44"/>
      <c r="C350" s="44"/>
      <c r="D350" s="44"/>
      <c r="E350" s="44"/>
      <c r="F350" s="44"/>
      <c r="G350" s="44"/>
      <c r="H350" s="44"/>
      <c r="I350" s="44"/>
      <c r="J350" s="44"/>
      <c r="K350" s="44"/>
    </row>
    <row r="351" spans="1:14" x14ac:dyDescent="0.25">
      <c r="A351" s="43"/>
      <c r="B351" s="44"/>
      <c r="C351" s="44"/>
      <c r="D351" s="44"/>
      <c r="E351" s="44"/>
      <c r="F351" s="44"/>
      <c r="G351" s="44"/>
      <c r="H351" s="44"/>
      <c r="I351" s="44"/>
      <c r="J351" s="44"/>
      <c r="K351" s="44"/>
    </row>
    <row r="352" spans="1:14" x14ac:dyDescent="0.25">
      <c r="A352" s="43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0"/>
      <c r="M352" s="40"/>
    </row>
    <row r="353" spans="1:13" x14ac:dyDescent="0.25">
      <c r="A353" s="43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0"/>
      <c r="M353" s="40"/>
    </row>
    <row r="354" spans="1:13" x14ac:dyDescent="0.25">
      <c r="A354" s="43"/>
      <c r="B354" s="44"/>
      <c r="C354" s="44"/>
      <c r="D354" s="44"/>
      <c r="E354" s="44"/>
      <c r="F354" s="44"/>
      <c r="G354" s="44"/>
      <c r="H354" s="44"/>
      <c r="I354" s="44"/>
      <c r="J354" s="44"/>
      <c r="K354" s="44"/>
    </row>
    <row r="355" spans="1:13" x14ac:dyDescent="0.25">
      <c r="A355" s="43"/>
      <c r="B355" s="44"/>
      <c r="C355" s="44"/>
      <c r="D355" s="44"/>
      <c r="E355" s="44"/>
      <c r="F355" s="44"/>
      <c r="G355" s="44"/>
      <c r="H355" s="44"/>
      <c r="I355" s="44"/>
      <c r="J355" s="44"/>
      <c r="K355" s="44"/>
    </row>
    <row r="356" spans="1:13" x14ac:dyDescent="0.25">
      <c r="A356" s="43"/>
      <c r="B356" s="44"/>
      <c r="C356" s="44"/>
      <c r="D356" s="44"/>
      <c r="E356" s="44"/>
      <c r="F356" s="44"/>
      <c r="G356" s="44"/>
      <c r="H356" s="44"/>
      <c r="I356" s="44"/>
      <c r="J356" s="44"/>
      <c r="K356" s="44"/>
    </row>
    <row r="357" spans="1:13" x14ac:dyDescent="0.25">
      <c r="A357" s="43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0"/>
      <c r="M357" s="40"/>
    </row>
    <row r="358" spans="1:13" x14ac:dyDescent="0.25">
      <c r="A358" s="43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0"/>
      <c r="M358" s="40"/>
    </row>
    <row r="359" spans="1:13" x14ac:dyDescent="0.25">
      <c r="A359" s="43"/>
      <c r="B359" s="44"/>
      <c r="C359" s="44"/>
      <c r="D359" s="44"/>
      <c r="E359" s="44"/>
      <c r="F359" s="44"/>
      <c r="G359" s="44"/>
      <c r="H359" s="44"/>
      <c r="I359" s="44"/>
      <c r="J359" s="44"/>
      <c r="K359" s="44"/>
    </row>
    <row r="360" spans="1:13" x14ac:dyDescent="0.25">
      <c r="A360" s="43"/>
      <c r="B360" s="44"/>
      <c r="C360" s="44"/>
      <c r="D360" s="44"/>
      <c r="E360" s="44"/>
      <c r="F360" s="44"/>
      <c r="G360" s="44"/>
      <c r="H360" s="44"/>
      <c r="I360" s="44"/>
      <c r="J360" s="44"/>
      <c r="K360" s="44"/>
    </row>
    <row r="361" spans="1:13" x14ac:dyDescent="0.25">
      <c r="A361" s="43"/>
      <c r="B361" s="44"/>
      <c r="C361" s="44"/>
      <c r="D361" s="44"/>
      <c r="E361" s="44"/>
      <c r="F361" s="44"/>
      <c r="G361" s="44"/>
      <c r="H361" s="44"/>
      <c r="I361" s="44"/>
      <c r="J361" s="44"/>
      <c r="K361" s="44"/>
    </row>
    <row r="362" spans="1:13" x14ac:dyDescent="0.25">
      <c r="A362" s="43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0"/>
      <c r="M362" s="40"/>
    </row>
    <row r="363" spans="1:13" x14ac:dyDescent="0.25">
      <c r="A363" s="43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0"/>
      <c r="M363" s="40"/>
    </row>
    <row r="364" spans="1:13" x14ac:dyDescent="0.25">
      <c r="A364" s="43"/>
      <c r="B364" s="44"/>
      <c r="C364" s="44"/>
      <c r="D364" s="44"/>
      <c r="E364" s="44"/>
      <c r="F364" s="44"/>
      <c r="G364" s="44"/>
      <c r="H364" s="44"/>
      <c r="I364" s="44"/>
      <c r="J364" s="44"/>
      <c r="K364" s="44"/>
    </row>
    <row r="365" spans="1:13" x14ac:dyDescent="0.25">
      <c r="A365" s="43"/>
      <c r="B365" s="44"/>
      <c r="C365" s="44"/>
      <c r="D365" s="44"/>
      <c r="E365" s="44"/>
      <c r="F365" s="44"/>
      <c r="G365" s="44"/>
      <c r="H365" s="44"/>
      <c r="I365" s="44"/>
      <c r="J365" s="44"/>
      <c r="K365" s="44"/>
    </row>
    <row r="366" spans="1:13" x14ac:dyDescent="0.25">
      <c r="A366" s="43"/>
      <c r="B366" s="44"/>
      <c r="C366" s="44"/>
      <c r="D366" s="44"/>
      <c r="E366" s="44"/>
      <c r="F366" s="44"/>
      <c r="G366" s="44"/>
      <c r="H366" s="44"/>
      <c r="I366" s="44"/>
      <c r="J366" s="44"/>
      <c r="K366" s="44"/>
    </row>
    <row r="367" spans="1:13" x14ac:dyDescent="0.25">
      <c r="A367" s="43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0"/>
      <c r="M367" s="40"/>
    </row>
    <row r="368" spans="1:13" x14ac:dyDescent="0.25">
      <c r="A368" s="43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0"/>
      <c r="M368" s="40"/>
    </row>
    <row r="369" spans="1:13" x14ac:dyDescent="0.25">
      <c r="A369" s="43"/>
      <c r="B369" s="44"/>
      <c r="C369" s="44"/>
      <c r="D369" s="44"/>
      <c r="E369" s="44"/>
      <c r="F369" s="44"/>
      <c r="G369" s="44"/>
      <c r="H369" s="44"/>
      <c r="I369" s="44"/>
      <c r="J369" s="44"/>
      <c r="K369" s="44"/>
    </row>
    <row r="370" spans="1:13" x14ac:dyDescent="0.25">
      <c r="A370" s="43"/>
      <c r="B370" s="44"/>
      <c r="C370" s="44"/>
      <c r="D370" s="44"/>
      <c r="E370" s="44"/>
      <c r="F370" s="44"/>
      <c r="G370" s="44"/>
      <c r="H370" s="44"/>
      <c r="I370" s="44"/>
      <c r="J370" s="44"/>
      <c r="K370" s="44"/>
    </row>
    <row r="371" spans="1:13" x14ac:dyDescent="0.25">
      <c r="A371" s="43"/>
      <c r="B371" s="44"/>
      <c r="C371" s="44"/>
      <c r="D371" s="44"/>
      <c r="E371" s="44"/>
      <c r="F371" s="44"/>
      <c r="G371" s="44"/>
      <c r="H371" s="44"/>
      <c r="I371" s="44"/>
      <c r="J371" s="44"/>
      <c r="K371" s="44"/>
    </row>
    <row r="372" spans="1:13" x14ac:dyDescent="0.25">
      <c r="A372" s="43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0"/>
      <c r="M372" s="40"/>
    </row>
    <row r="373" spans="1:13" x14ac:dyDescent="0.25">
      <c r="A373" s="43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0"/>
      <c r="M373" s="40"/>
    </row>
    <row r="374" spans="1:13" x14ac:dyDescent="0.25">
      <c r="A374" s="43"/>
      <c r="B374" s="44"/>
      <c r="C374" s="44"/>
      <c r="D374" s="44"/>
      <c r="E374" s="44"/>
      <c r="F374" s="44"/>
      <c r="G374" s="44"/>
      <c r="H374" s="44"/>
      <c r="I374" s="44"/>
      <c r="J374" s="44"/>
      <c r="K374" s="44"/>
    </row>
    <row r="375" spans="1:13" x14ac:dyDescent="0.25">
      <c r="A375" s="43"/>
      <c r="B375" s="44"/>
      <c r="C375" s="44"/>
      <c r="D375" s="44"/>
      <c r="E375" s="44"/>
      <c r="F375" s="44"/>
      <c r="G375" s="44"/>
      <c r="H375" s="44"/>
      <c r="I375" s="44"/>
      <c r="J375" s="44"/>
      <c r="K375" s="44"/>
    </row>
    <row r="376" spans="1:13" x14ac:dyDescent="0.25">
      <c r="A376" s="43"/>
      <c r="B376" s="44"/>
      <c r="C376" s="44"/>
      <c r="D376" s="44"/>
      <c r="E376" s="44"/>
      <c r="F376" s="44"/>
      <c r="G376" s="44"/>
      <c r="H376" s="44"/>
      <c r="I376" s="44"/>
      <c r="J376" s="44"/>
      <c r="K376" s="44"/>
    </row>
    <row r="377" spans="1:13" x14ac:dyDescent="0.25">
      <c r="A377" s="43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0"/>
      <c r="M377" s="40"/>
    </row>
    <row r="378" spans="1:13" x14ac:dyDescent="0.25">
      <c r="A378" s="43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0"/>
      <c r="M378" s="40"/>
    </row>
    <row r="379" spans="1:13" x14ac:dyDescent="0.25">
      <c r="A379" s="43"/>
      <c r="B379" s="44"/>
      <c r="C379" s="44"/>
      <c r="D379" s="44"/>
      <c r="E379" s="44"/>
      <c r="F379" s="44"/>
      <c r="G379" s="44"/>
      <c r="H379" s="44"/>
      <c r="I379" s="44"/>
      <c r="J379" s="44"/>
      <c r="K379" s="44"/>
    </row>
    <row r="380" spans="1:13" x14ac:dyDescent="0.25">
      <c r="A380" s="43"/>
      <c r="B380" s="44"/>
      <c r="C380" s="44"/>
      <c r="D380" s="44"/>
      <c r="E380" s="44"/>
      <c r="F380" s="44"/>
      <c r="G380" s="44"/>
      <c r="H380" s="44"/>
      <c r="I380" s="44"/>
      <c r="J380" s="44"/>
      <c r="K380" s="44"/>
    </row>
    <row r="381" spans="1:13" x14ac:dyDescent="0.25">
      <c r="A381" s="43"/>
      <c r="B381" s="44"/>
      <c r="C381" s="44"/>
      <c r="D381" s="44"/>
      <c r="E381" s="44"/>
      <c r="F381" s="44"/>
      <c r="G381" s="44"/>
      <c r="H381" s="44"/>
      <c r="I381" s="44"/>
      <c r="J381" s="44"/>
      <c r="K381" s="44"/>
    </row>
    <row r="382" spans="1:13" x14ac:dyDescent="0.25">
      <c r="A382" s="43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0"/>
      <c r="M382" s="40"/>
    </row>
    <row r="383" spans="1:13" x14ac:dyDescent="0.25">
      <c r="A383" s="43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0"/>
      <c r="M383" s="40"/>
    </row>
    <row r="384" spans="1:13" x14ac:dyDescent="0.25">
      <c r="A384" s="43"/>
      <c r="B384" s="44"/>
      <c r="C384" s="44"/>
      <c r="D384" s="44"/>
      <c r="E384" s="44"/>
      <c r="F384" s="44"/>
      <c r="G384" s="44"/>
      <c r="H384" s="44"/>
      <c r="I384" s="44"/>
      <c r="J384" s="44"/>
      <c r="K384" s="44"/>
    </row>
    <row r="385" spans="1:13" x14ac:dyDescent="0.25">
      <c r="A385" s="43"/>
      <c r="B385" s="44"/>
      <c r="C385" s="44"/>
      <c r="D385" s="44"/>
      <c r="E385" s="44"/>
      <c r="F385" s="44"/>
      <c r="G385" s="44"/>
      <c r="H385" s="44"/>
      <c r="I385" s="44"/>
      <c r="J385" s="44"/>
      <c r="K385" s="44"/>
    </row>
    <row r="386" spans="1:13" x14ac:dyDescent="0.25">
      <c r="A386" s="43"/>
      <c r="B386" s="44"/>
      <c r="C386" s="44"/>
      <c r="D386" s="44"/>
      <c r="E386" s="44"/>
      <c r="F386" s="44"/>
      <c r="G386" s="44"/>
      <c r="H386" s="44"/>
      <c r="I386" s="44"/>
      <c r="J386" s="44"/>
      <c r="K386" s="44"/>
    </row>
    <row r="387" spans="1:13" x14ac:dyDescent="0.25">
      <c r="A387" s="43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0"/>
      <c r="M387" s="40"/>
    </row>
    <row r="388" spans="1:13" x14ac:dyDescent="0.25">
      <c r="A388" s="43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0"/>
      <c r="M388" s="40"/>
    </row>
    <row r="389" spans="1:13" x14ac:dyDescent="0.25">
      <c r="A389" s="43"/>
      <c r="B389" s="44"/>
      <c r="C389" s="44"/>
      <c r="D389" s="44"/>
      <c r="E389" s="44"/>
      <c r="F389" s="44"/>
      <c r="G389" s="44"/>
      <c r="H389" s="44"/>
      <c r="I389" s="44"/>
      <c r="J389" s="44"/>
      <c r="K389" s="44"/>
    </row>
    <row r="390" spans="1:13" x14ac:dyDescent="0.25">
      <c r="A390" s="43"/>
      <c r="B390" s="44"/>
      <c r="C390" s="44"/>
      <c r="D390" s="44"/>
      <c r="E390" s="44"/>
      <c r="F390" s="44"/>
      <c r="G390" s="44"/>
      <c r="H390" s="44"/>
      <c r="I390" s="44"/>
      <c r="J390" s="44"/>
      <c r="K390" s="44"/>
    </row>
    <row r="391" spans="1:13" x14ac:dyDescent="0.25">
      <c r="A391" s="43"/>
      <c r="B391" s="44"/>
      <c r="C391" s="44"/>
      <c r="D391" s="44"/>
      <c r="E391" s="44"/>
      <c r="F391" s="44"/>
      <c r="G391" s="44"/>
      <c r="H391" s="44"/>
      <c r="I391" s="44"/>
      <c r="J391" s="44"/>
      <c r="K391" s="44"/>
    </row>
    <row r="392" spans="1:13" x14ac:dyDescent="0.25">
      <c r="A392" s="43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0"/>
      <c r="M392" s="40"/>
    </row>
    <row r="393" spans="1:13" x14ac:dyDescent="0.25">
      <c r="A393" s="43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0"/>
      <c r="M393" s="40"/>
    </row>
    <row r="394" spans="1:13" x14ac:dyDescent="0.25">
      <c r="A394" s="43"/>
      <c r="B394" s="44"/>
      <c r="C394" s="44"/>
      <c r="D394" s="44"/>
      <c r="E394" s="44"/>
      <c r="F394" s="44"/>
      <c r="G394" s="44"/>
      <c r="H394" s="44"/>
      <c r="I394" s="44"/>
      <c r="J394" s="44"/>
      <c r="K394" s="44"/>
    </row>
    <row r="395" spans="1:13" x14ac:dyDescent="0.25">
      <c r="A395" s="43"/>
      <c r="B395" s="44"/>
      <c r="C395" s="44"/>
      <c r="D395" s="44"/>
      <c r="E395" s="44"/>
      <c r="F395" s="44"/>
      <c r="G395" s="44"/>
      <c r="H395" s="44"/>
      <c r="I395" s="44"/>
      <c r="J395" s="44"/>
      <c r="K395" s="44"/>
    </row>
    <row r="396" spans="1:13" x14ac:dyDescent="0.25">
      <c r="A396" s="43"/>
      <c r="B396" s="44"/>
      <c r="C396" s="44"/>
      <c r="D396" s="44"/>
      <c r="E396" s="44"/>
      <c r="F396" s="44"/>
      <c r="G396" s="44"/>
      <c r="H396" s="44"/>
      <c r="I396" s="44"/>
      <c r="J396" s="44"/>
      <c r="K396" s="44"/>
    </row>
    <row r="397" spans="1:13" x14ac:dyDescent="0.25">
      <c r="A397" s="43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0"/>
      <c r="M397" s="40"/>
    </row>
    <row r="398" spans="1:13" x14ac:dyDescent="0.25">
      <c r="A398" s="43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0"/>
      <c r="M398" s="40"/>
    </row>
    <row r="399" spans="1:13" x14ac:dyDescent="0.25">
      <c r="A399" s="43"/>
      <c r="B399" s="44"/>
      <c r="C399" s="44"/>
      <c r="D399" s="44"/>
      <c r="E399" s="44"/>
      <c r="F399" s="44"/>
      <c r="G399" s="44"/>
      <c r="H399" s="44"/>
      <c r="I399" s="44"/>
      <c r="J399" s="44"/>
      <c r="K399" s="44"/>
    </row>
    <row r="400" spans="1:13" x14ac:dyDescent="0.25">
      <c r="A400" s="43"/>
      <c r="B400" s="44"/>
      <c r="C400" s="44"/>
      <c r="D400" s="44"/>
      <c r="E400" s="44"/>
      <c r="F400" s="44"/>
      <c r="G400" s="44"/>
      <c r="H400" s="44"/>
      <c r="I400" s="44"/>
      <c r="J400" s="44"/>
      <c r="K400" s="44"/>
    </row>
    <row r="401" spans="1:13" x14ac:dyDescent="0.25">
      <c r="A401" s="43"/>
      <c r="B401" s="44"/>
      <c r="C401" s="44"/>
      <c r="D401" s="44"/>
      <c r="E401" s="44"/>
      <c r="F401" s="44"/>
      <c r="G401" s="44"/>
      <c r="H401" s="44"/>
      <c r="I401" s="44"/>
      <c r="J401" s="44"/>
      <c r="K401" s="44"/>
    </row>
    <row r="402" spans="1:13" x14ac:dyDescent="0.25">
      <c r="A402" s="43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0"/>
      <c r="M402" s="40"/>
    </row>
    <row r="403" spans="1:13" x14ac:dyDescent="0.25">
      <c r="A403" s="43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0"/>
      <c r="M403" s="40"/>
    </row>
    <row r="404" spans="1:13" x14ac:dyDescent="0.25">
      <c r="A404" s="43"/>
      <c r="B404" s="44"/>
      <c r="C404" s="44"/>
      <c r="D404" s="44"/>
      <c r="E404" s="44"/>
      <c r="F404" s="44"/>
      <c r="G404" s="44"/>
      <c r="H404" s="44"/>
      <c r="I404" s="44"/>
      <c r="J404" s="44"/>
      <c r="K404" s="44"/>
    </row>
    <row r="405" spans="1:13" x14ac:dyDescent="0.25">
      <c r="A405" s="43"/>
      <c r="B405" s="44"/>
      <c r="C405" s="44"/>
      <c r="D405" s="44"/>
      <c r="E405" s="44"/>
      <c r="F405" s="44"/>
      <c r="G405" s="44"/>
      <c r="H405" s="44"/>
      <c r="I405" s="44"/>
      <c r="J405" s="44"/>
      <c r="K405" s="44"/>
    </row>
    <row r="406" spans="1:13" x14ac:dyDescent="0.25">
      <c r="A406" s="43"/>
      <c r="B406" s="44"/>
      <c r="C406" s="44"/>
      <c r="D406" s="44"/>
      <c r="E406" s="44"/>
      <c r="F406" s="44"/>
      <c r="G406" s="44"/>
      <c r="H406" s="44"/>
      <c r="I406" s="44"/>
      <c r="J406" s="44"/>
      <c r="K406" s="44"/>
    </row>
    <row r="407" spans="1:13" x14ac:dyDescent="0.25">
      <c r="A407" s="43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0"/>
      <c r="M407" s="40"/>
    </row>
    <row r="408" spans="1:13" x14ac:dyDescent="0.25">
      <c r="A408" s="43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0"/>
      <c r="M408" s="40"/>
    </row>
    <row r="409" spans="1:13" x14ac:dyDescent="0.25">
      <c r="A409" s="43"/>
      <c r="B409" s="44"/>
      <c r="C409" s="44"/>
      <c r="D409" s="44"/>
      <c r="E409" s="44"/>
      <c r="F409" s="44"/>
      <c r="G409" s="44"/>
      <c r="H409" s="44"/>
      <c r="I409" s="44"/>
      <c r="J409" s="44"/>
      <c r="K409" s="44"/>
    </row>
    <row r="410" spans="1:13" x14ac:dyDescent="0.25">
      <c r="A410" s="43"/>
      <c r="B410" s="44"/>
      <c r="C410" s="44"/>
      <c r="D410" s="44"/>
      <c r="E410" s="44"/>
      <c r="F410" s="44"/>
      <c r="G410" s="44"/>
      <c r="H410" s="44"/>
      <c r="I410" s="44"/>
      <c r="J410" s="44"/>
      <c r="K410" s="44"/>
    </row>
    <row r="411" spans="1:13" x14ac:dyDescent="0.25">
      <c r="A411" s="43"/>
      <c r="B411" s="44"/>
      <c r="C411" s="44"/>
      <c r="D411" s="44"/>
      <c r="E411" s="44"/>
      <c r="F411" s="44"/>
      <c r="G411" s="44"/>
      <c r="H411" s="44"/>
      <c r="I411" s="44"/>
      <c r="J411" s="44"/>
      <c r="K411" s="44"/>
    </row>
    <row r="412" spans="1:13" x14ac:dyDescent="0.25">
      <c r="A412" s="43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0"/>
      <c r="M412" s="40"/>
    </row>
    <row r="413" spans="1:13" x14ac:dyDescent="0.25">
      <c r="A413" s="43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0"/>
      <c r="M413" s="40"/>
    </row>
    <row r="414" spans="1:13" x14ac:dyDescent="0.25">
      <c r="A414" s="43"/>
      <c r="B414" s="44"/>
      <c r="C414" s="44"/>
      <c r="D414" s="44"/>
      <c r="E414" s="44"/>
      <c r="F414" s="44"/>
      <c r="G414" s="44"/>
      <c r="H414" s="44"/>
      <c r="I414" s="44"/>
      <c r="J414" s="44"/>
      <c r="K414" s="44"/>
    </row>
    <row r="415" spans="1:13" x14ac:dyDescent="0.25">
      <c r="A415" s="43"/>
      <c r="B415" s="44"/>
      <c r="C415" s="44"/>
      <c r="D415" s="44"/>
      <c r="E415" s="44"/>
      <c r="F415" s="44"/>
      <c r="G415" s="44"/>
      <c r="H415" s="44"/>
      <c r="I415" s="44"/>
      <c r="J415" s="44"/>
      <c r="K415" s="44"/>
    </row>
    <row r="416" spans="1:13" x14ac:dyDescent="0.25">
      <c r="A416" s="43"/>
      <c r="B416" s="44"/>
      <c r="C416" s="44"/>
      <c r="D416" s="44"/>
      <c r="E416" s="44"/>
      <c r="F416" s="44"/>
      <c r="G416" s="44"/>
      <c r="H416" s="44"/>
      <c r="I416" s="44"/>
      <c r="J416" s="44"/>
      <c r="K416" s="44"/>
    </row>
    <row r="417" spans="1:13" x14ac:dyDescent="0.25">
      <c r="A417" s="43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0"/>
      <c r="M417" s="40"/>
    </row>
    <row r="418" spans="1:13" x14ac:dyDescent="0.25">
      <c r="A418" s="43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0"/>
      <c r="M418" s="40"/>
    </row>
    <row r="419" spans="1:13" x14ac:dyDescent="0.25">
      <c r="A419" s="43"/>
      <c r="B419" s="44"/>
      <c r="C419" s="44"/>
      <c r="D419" s="44"/>
      <c r="E419" s="44"/>
      <c r="F419" s="44"/>
      <c r="G419" s="44"/>
      <c r="H419" s="44"/>
      <c r="I419" s="44"/>
      <c r="J419" s="44"/>
      <c r="K419" s="44"/>
    </row>
    <row r="420" spans="1:13" x14ac:dyDescent="0.25">
      <c r="A420" s="43"/>
      <c r="B420" s="44"/>
      <c r="C420" s="44"/>
      <c r="D420" s="44"/>
      <c r="E420" s="44"/>
      <c r="F420" s="44"/>
      <c r="G420" s="44"/>
      <c r="H420" s="44"/>
      <c r="I420" s="44"/>
      <c r="J420" s="44"/>
      <c r="K420" s="44"/>
    </row>
    <row r="421" spans="1:13" x14ac:dyDescent="0.25">
      <c r="A421" s="43"/>
      <c r="B421" s="44"/>
      <c r="C421" s="44"/>
      <c r="D421" s="44"/>
      <c r="E421" s="44"/>
      <c r="F421" s="44"/>
      <c r="G421" s="44"/>
      <c r="H421" s="44"/>
      <c r="I421" s="44"/>
      <c r="J421" s="44"/>
      <c r="K421" s="44"/>
    </row>
    <row r="422" spans="1:13" x14ac:dyDescent="0.25">
      <c r="A422" s="43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0"/>
      <c r="M422" s="40"/>
    </row>
    <row r="423" spans="1:13" x14ac:dyDescent="0.25">
      <c r="A423" s="43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0"/>
      <c r="M423" s="40"/>
    </row>
    <row r="424" spans="1:13" x14ac:dyDescent="0.25">
      <c r="A424" s="43"/>
      <c r="B424" s="44"/>
      <c r="C424" s="44"/>
      <c r="D424" s="44"/>
      <c r="E424" s="44"/>
      <c r="F424" s="44"/>
      <c r="G424" s="44"/>
      <c r="H424" s="44"/>
      <c r="I424" s="44"/>
      <c r="J424" s="44"/>
      <c r="K424" s="44"/>
    </row>
    <row r="425" spans="1:13" x14ac:dyDescent="0.25">
      <c r="A425" s="43"/>
      <c r="B425" s="44"/>
      <c r="C425" s="44"/>
      <c r="D425" s="44"/>
      <c r="E425" s="44"/>
      <c r="F425" s="44"/>
      <c r="G425" s="44"/>
      <c r="H425" s="44"/>
      <c r="I425" s="44"/>
      <c r="J425" s="44"/>
      <c r="K425" s="44"/>
    </row>
    <row r="426" spans="1:13" x14ac:dyDescent="0.25">
      <c r="A426" s="43"/>
      <c r="B426" s="44"/>
      <c r="C426" s="44"/>
      <c r="D426" s="44"/>
      <c r="E426" s="44"/>
      <c r="F426" s="44"/>
      <c r="G426" s="44"/>
      <c r="H426" s="44"/>
      <c r="I426" s="44"/>
      <c r="J426" s="44"/>
      <c r="K426" s="44"/>
    </row>
    <row r="427" spans="1:13" x14ac:dyDescent="0.25">
      <c r="A427" s="43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0"/>
      <c r="M427" s="40"/>
    </row>
    <row r="428" spans="1:13" x14ac:dyDescent="0.25">
      <c r="A428" s="43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0"/>
      <c r="M428" s="40"/>
    </row>
    <row r="429" spans="1:13" x14ac:dyDescent="0.25">
      <c r="A429" s="43"/>
      <c r="B429" s="44"/>
      <c r="C429" s="44"/>
      <c r="D429" s="44"/>
      <c r="E429" s="44"/>
      <c r="F429" s="44"/>
      <c r="G429" s="44"/>
      <c r="H429" s="44"/>
      <c r="I429" s="44"/>
      <c r="J429" s="44"/>
      <c r="K429" s="44"/>
    </row>
    <row r="430" spans="1:13" x14ac:dyDescent="0.25">
      <c r="A430" s="43"/>
      <c r="B430" s="44"/>
      <c r="C430" s="44"/>
      <c r="D430" s="44"/>
      <c r="E430" s="44"/>
      <c r="F430" s="44"/>
      <c r="G430" s="44"/>
      <c r="H430" s="44"/>
      <c r="I430" s="44"/>
      <c r="J430" s="44"/>
      <c r="K430" s="44"/>
    </row>
    <row r="431" spans="1:13" x14ac:dyDescent="0.25">
      <c r="A431" s="43"/>
      <c r="B431" s="44"/>
      <c r="C431" s="44"/>
      <c r="D431" s="44"/>
      <c r="E431" s="44"/>
      <c r="F431" s="44"/>
      <c r="G431" s="44"/>
      <c r="H431" s="44"/>
      <c r="I431" s="44"/>
      <c r="J431" s="44"/>
      <c r="K431" s="44"/>
    </row>
    <row r="432" spans="1:13" x14ac:dyDescent="0.25">
      <c r="A432" s="43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0"/>
      <c r="M432" s="40"/>
    </row>
    <row r="433" spans="1:13" x14ac:dyDescent="0.25">
      <c r="A433" s="43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0"/>
      <c r="M433" s="40"/>
    </row>
    <row r="434" spans="1:13" x14ac:dyDescent="0.25">
      <c r="A434" s="43"/>
      <c r="B434" s="44"/>
      <c r="C434" s="44"/>
      <c r="D434" s="44"/>
      <c r="E434" s="44"/>
      <c r="F434" s="44"/>
      <c r="G434" s="44"/>
      <c r="H434" s="44"/>
      <c r="I434" s="44"/>
      <c r="J434" s="44"/>
      <c r="K434" s="44"/>
    </row>
    <row r="435" spans="1:13" x14ac:dyDescent="0.25">
      <c r="A435" s="43"/>
      <c r="B435" s="44"/>
      <c r="C435" s="44"/>
      <c r="D435" s="44"/>
      <c r="E435" s="44"/>
      <c r="F435" s="44"/>
      <c r="G435" s="44"/>
      <c r="H435" s="44"/>
      <c r="I435" s="44"/>
      <c r="J435" s="44"/>
      <c r="K435" s="44"/>
    </row>
    <row r="436" spans="1:13" x14ac:dyDescent="0.25">
      <c r="A436" s="43"/>
      <c r="B436" s="44"/>
      <c r="C436" s="44"/>
      <c r="D436" s="44"/>
      <c r="E436" s="44"/>
      <c r="F436" s="44"/>
      <c r="G436" s="44"/>
      <c r="H436" s="44"/>
      <c r="I436" s="44"/>
      <c r="J436" s="44"/>
      <c r="K436" s="44"/>
    </row>
    <row r="437" spans="1:13" x14ac:dyDescent="0.25">
      <c r="A437" s="43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0"/>
      <c r="M437" s="40"/>
    </row>
    <row r="438" spans="1:13" x14ac:dyDescent="0.25">
      <c r="A438" s="43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0"/>
      <c r="M438" s="40"/>
    </row>
    <row r="439" spans="1:13" x14ac:dyDescent="0.25">
      <c r="A439" s="43"/>
      <c r="B439" s="44"/>
      <c r="C439" s="44"/>
      <c r="D439" s="44"/>
      <c r="E439" s="44"/>
      <c r="F439" s="44"/>
      <c r="G439" s="44"/>
      <c r="H439" s="44"/>
      <c r="I439" s="44"/>
      <c r="J439" s="44"/>
      <c r="K439" s="44"/>
    </row>
    <row r="440" spans="1:13" x14ac:dyDescent="0.25">
      <c r="A440" s="43"/>
      <c r="B440" s="44"/>
      <c r="C440" s="44"/>
      <c r="D440" s="44"/>
      <c r="E440" s="44"/>
      <c r="F440" s="44"/>
      <c r="G440" s="44"/>
      <c r="H440" s="44"/>
      <c r="I440" s="44"/>
      <c r="J440" s="44"/>
      <c r="K440" s="44"/>
    </row>
    <row r="441" spans="1:13" x14ac:dyDescent="0.25">
      <c r="A441" s="43"/>
      <c r="B441" s="44"/>
      <c r="C441" s="44"/>
      <c r="D441" s="44"/>
      <c r="E441" s="44"/>
      <c r="F441" s="44"/>
      <c r="G441" s="44"/>
      <c r="H441" s="44"/>
      <c r="I441" s="44"/>
      <c r="J441" s="44"/>
      <c r="K441" s="44"/>
    </row>
    <row r="442" spans="1:13" x14ac:dyDescent="0.25">
      <c r="A442" s="43"/>
      <c r="B442" s="44"/>
      <c r="C442" s="44"/>
      <c r="D442" s="44"/>
      <c r="E442" s="44"/>
      <c r="F442" s="44"/>
      <c r="G442" s="44"/>
      <c r="H442" s="44"/>
      <c r="I442" s="44"/>
      <c r="J442" s="44"/>
      <c r="K442" s="44"/>
    </row>
    <row r="443" spans="1:13" x14ac:dyDescent="0.25">
      <c r="A443" s="43"/>
      <c r="B443" s="44"/>
      <c r="C443" s="44"/>
      <c r="D443" s="44"/>
      <c r="E443" s="44"/>
      <c r="F443" s="44"/>
      <c r="G443" s="44"/>
      <c r="H443" s="44"/>
      <c r="I443" s="44"/>
      <c r="J443" s="44"/>
      <c r="K443" s="44"/>
    </row>
    <row r="444" spans="1:13" x14ac:dyDescent="0.25">
      <c r="A444" s="43"/>
      <c r="B444" s="44"/>
      <c r="C444" s="44"/>
      <c r="D444" s="44"/>
      <c r="E444" s="44"/>
      <c r="F444" s="44"/>
      <c r="G444" s="44"/>
      <c r="H444" s="44"/>
      <c r="I444" s="44"/>
      <c r="J444" s="44"/>
      <c r="K444" s="44"/>
    </row>
    <row r="445" spans="1:13" x14ac:dyDescent="0.25">
      <c r="A445" s="43"/>
      <c r="B445" s="44"/>
      <c r="C445" s="44"/>
      <c r="D445" s="44"/>
      <c r="E445" s="44"/>
      <c r="F445" s="44"/>
      <c r="G445" s="44"/>
      <c r="H445" s="44"/>
      <c r="I445" s="44"/>
      <c r="J445" s="44"/>
      <c r="K445" s="44"/>
    </row>
    <row r="446" spans="1:13" x14ac:dyDescent="0.25">
      <c r="A446" s="43"/>
      <c r="B446" s="44"/>
      <c r="C446" s="44"/>
      <c r="D446" s="44"/>
      <c r="E446" s="44"/>
      <c r="F446" s="44"/>
      <c r="G446" s="44"/>
      <c r="H446" s="44"/>
      <c r="I446" s="44"/>
      <c r="J446" s="44"/>
      <c r="K446" s="44"/>
    </row>
    <row r="447" spans="1:13" x14ac:dyDescent="0.25">
      <c r="A447" s="43"/>
      <c r="B447" s="44"/>
      <c r="C447" s="44"/>
      <c r="D447" s="44"/>
      <c r="E447" s="44"/>
      <c r="F447" s="44"/>
      <c r="G447" s="44"/>
      <c r="H447" s="44"/>
      <c r="I447" s="44"/>
      <c r="J447" s="44"/>
      <c r="K447" s="44"/>
    </row>
    <row r="448" spans="1:13" x14ac:dyDescent="0.25">
      <c r="A448" s="43"/>
      <c r="B448" s="44"/>
      <c r="C448" s="44"/>
      <c r="D448" s="44"/>
      <c r="E448" s="44"/>
      <c r="F448" s="44"/>
      <c r="G448" s="44"/>
      <c r="H448" s="44"/>
      <c r="I448" s="44"/>
      <c r="J448" s="44"/>
      <c r="K448" s="44"/>
    </row>
    <row r="449" spans="1:11" x14ac:dyDescent="0.25">
      <c r="A449" s="43"/>
      <c r="B449" s="44"/>
      <c r="C449" s="44"/>
      <c r="D449" s="44"/>
      <c r="E449" s="44"/>
      <c r="F449" s="44"/>
      <c r="G449" s="44"/>
      <c r="H449" s="44"/>
      <c r="I449" s="44"/>
      <c r="J449" s="44"/>
      <c r="K449" s="44"/>
    </row>
    <row r="450" spans="1:11" x14ac:dyDescent="0.25">
      <c r="A450" s="43"/>
      <c r="B450" s="44"/>
      <c r="C450" s="44"/>
      <c r="D450" s="44"/>
      <c r="E450" s="44"/>
      <c r="F450" s="44"/>
      <c r="G450" s="44"/>
      <c r="H450" s="44"/>
      <c r="I450" s="44"/>
      <c r="J450" s="44"/>
      <c r="K450" s="44"/>
    </row>
    <row r="451" spans="1:11" x14ac:dyDescent="0.25">
      <c r="A451" s="43"/>
      <c r="B451" s="44"/>
      <c r="C451" s="44"/>
      <c r="D451" s="44"/>
      <c r="E451" s="44"/>
      <c r="F451" s="44"/>
      <c r="G451" s="44"/>
      <c r="H451" s="44"/>
      <c r="I451" s="44"/>
      <c r="J451" s="44"/>
      <c r="K451" s="44"/>
    </row>
    <row r="452" spans="1:11" x14ac:dyDescent="0.25">
      <c r="A452" s="43"/>
      <c r="B452" s="44"/>
      <c r="C452" s="44"/>
      <c r="D452" s="44"/>
      <c r="E452" s="44"/>
      <c r="F452" s="44"/>
      <c r="G452" s="44"/>
      <c r="H452" s="44"/>
      <c r="I452" s="44"/>
      <c r="J452" s="44"/>
      <c r="K452" s="44"/>
    </row>
    <row r="453" spans="1:11" x14ac:dyDescent="0.25">
      <c r="A453" s="43"/>
      <c r="B453" s="44"/>
      <c r="C453" s="44"/>
      <c r="D453" s="44"/>
      <c r="E453" s="44"/>
      <c r="F453" s="44"/>
      <c r="G453" s="44"/>
      <c r="H453" s="44"/>
      <c r="I453" s="44"/>
      <c r="J453" s="44"/>
      <c r="K453" s="44"/>
    </row>
    <row r="454" spans="1:11" x14ac:dyDescent="0.25">
      <c r="A454" s="43"/>
      <c r="B454" s="44"/>
      <c r="C454" s="44"/>
      <c r="D454" s="44"/>
      <c r="E454" s="44"/>
      <c r="F454" s="44"/>
      <c r="G454" s="44"/>
      <c r="H454" s="44"/>
      <c r="I454" s="44"/>
      <c r="J454" s="44"/>
      <c r="K454" s="44"/>
    </row>
    <row r="455" spans="1:11" x14ac:dyDescent="0.25">
      <c r="A455" s="43"/>
      <c r="B455" s="44"/>
      <c r="C455" s="44"/>
      <c r="D455" s="44"/>
      <c r="E455" s="44"/>
      <c r="F455" s="44"/>
      <c r="G455" s="44"/>
      <c r="H455" s="44"/>
      <c r="I455" s="44"/>
      <c r="J455" s="44"/>
      <c r="K455" s="44"/>
    </row>
    <row r="456" spans="1:11" x14ac:dyDescent="0.25">
      <c r="A456" s="43"/>
      <c r="B456" s="44"/>
      <c r="C456" s="44"/>
      <c r="D456" s="44"/>
      <c r="E456" s="44"/>
      <c r="F456" s="44"/>
      <c r="G456" s="44"/>
      <c r="H456" s="44"/>
      <c r="I456" s="44"/>
      <c r="J456" s="44"/>
      <c r="K456" s="44"/>
    </row>
    <row r="457" spans="1:11" x14ac:dyDescent="0.25">
      <c r="A457" s="43"/>
      <c r="B457" s="44"/>
      <c r="C457" s="44"/>
      <c r="D457" s="44"/>
      <c r="E457" s="44"/>
      <c r="F457" s="44"/>
      <c r="G457" s="44"/>
      <c r="H457" s="44"/>
      <c r="I457" s="44"/>
      <c r="J457" s="44"/>
      <c r="K457" s="44"/>
    </row>
    <row r="458" spans="1:11" x14ac:dyDescent="0.25">
      <c r="A458" s="43"/>
      <c r="B458" s="44"/>
      <c r="C458" s="44"/>
      <c r="D458" s="44"/>
      <c r="E458" s="44"/>
      <c r="F458" s="44"/>
      <c r="G458" s="44"/>
      <c r="H458" s="44"/>
      <c r="I458" s="44"/>
      <c r="J458" s="44"/>
      <c r="K458" s="44"/>
    </row>
    <row r="459" spans="1:11" x14ac:dyDescent="0.25">
      <c r="A459" s="107"/>
      <c r="B459" s="107"/>
      <c r="C459" s="107"/>
      <c r="D459" s="107"/>
      <c r="E459" s="107"/>
      <c r="F459" s="107"/>
      <c r="G459" s="107"/>
      <c r="H459" s="107"/>
      <c r="I459" s="107"/>
      <c r="J459" s="107"/>
      <c r="K459" s="107"/>
    </row>
    <row r="460" spans="1:11" x14ac:dyDescent="0.25">
      <c r="A460" s="107"/>
      <c r="B460" s="107"/>
      <c r="C460" s="107"/>
      <c r="D460" s="107"/>
      <c r="E460" s="107"/>
      <c r="F460" s="107"/>
      <c r="G460" s="107"/>
      <c r="H460" s="107"/>
      <c r="I460" s="107"/>
      <c r="J460" s="107"/>
      <c r="K460" s="107"/>
    </row>
    <row r="461" spans="1:11" x14ac:dyDescent="0.25">
      <c r="A461" s="107"/>
      <c r="B461" s="107"/>
      <c r="C461" s="107"/>
      <c r="D461" s="107"/>
      <c r="E461" s="107"/>
      <c r="F461" s="107"/>
      <c r="G461" s="107"/>
      <c r="H461" s="107"/>
      <c r="I461" s="107"/>
      <c r="J461" s="107"/>
      <c r="K461" s="107"/>
    </row>
    <row r="462" spans="1:11" x14ac:dyDescent="0.25">
      <c r="A462" s="107"/>
      <c r="B462" s="107"/>
      <c r="C462" s="107"/>
      <c r="D462" s="107"/>
      <c r="E462" s="107"/>
      <c r="F462" s="107"/>
      <c r="G462" s="107"/>
      <c r="H462" s="107"/>
      <c r="I462" s="107"/>
      <c r="J462" s="107"/>
      <c r="K462" s="107"/>
    </row>
    <row r="463" spans="1:11" x14ac:dyDescent="0.25">
      <c r="A463" s="107"/>
      <c r="B463" s="107"/>
      <c r="C463" s="107"/>
      <c r="D463" s="107"/>
      <c r="E463" s="107"/>
      <c r="F463" s="107"/>
      <c r="G463" s="107"/>
      <c r="H463" s="107"/>
      <c r="I463" s="107"/>
      <c r="J463" s="107"/>
      <c r="K463" s="107"/>
    </row>
    <row r="464" spans="1:11" x14ac:dyDescent="0.25">
      <c r="A464" s="107"/>
      <c r="B464" s="107"/>
      <c r="C464" s="107"/>
      <c r="D464" s="107"/>
      <c r="E464" s="107"/>
      <c r="F464" s="107"/>
      <c r="G464" s="107"/>
      <c r="H464" s="107"/>
      <c r="I464" s="107"/>
      <c r="J464" s="107"/>
      <c r="K464" s="107"/>
    </row>
    <row r="465" spans="1:11" x14ac:dyDescent="0.25">
      <c r="A465" s="107"/>
      <c r="B465" s="107"/>
      <c r="C465" s="107"/>
      <c r="D465" s="107"/>
      <c r="E465" s="107"/>
      <c r="F465" s="107"/>
      <c r="G465" s="107"/>
      <c r="H465" s="107"/>
      <c r="I465" s="107"/>
      <c r="J465" s="107"/>
      <c r="K465" s="107"/>
    </row>
    <row r="466" spans="1:11" x14ac:dyDescent="0.25">
      <c r="A466" s="107"/>
      <c r="B466" s="107"/>
      <c r="C466" s="107"/>
      <c r="D466" s="107"/>
      <c r="E466" s="107"/>
      <c r="F466" s="107"/>
      <c r="G466" s="107"/>
      <c r="H466" s="107"/>
      <c r="I466" s="107"/>
      <c r="J466" s="107"/>
      <c r="K466" s="107"/>
    </row>
    <row r="467" spans="1:11" x14ac:dyDescent="0.25">
      <c r="A467" s="107"/>
      <c r="B467" s="107"/>
      <c r="C467" s="107"/>
      <c r="D467" s="107"/>
      <c r="E467" s="107"/>
      <c r="F467" s="107"/>
      <c r="G467" s="107"/>
      <c r="H467" s="107"/>
      <c r="I467" s="107"/>
      <c r="J467" s="107"/>
      <c r="K467" s="107"/>
    </row>
    <row r="468" spans="1:11" x14ac:dyDescent="0.25">
      <c r="A468" s="107"/>
      <c r="B468" s="107"/>
      <c r="C468" s="107"/>
      <c r="D468" s="107"/>
      <c r="E468" s="107"/>
      <c r="F468" s="107"/>
      <c r="G468" s="107"/>
      <c r="H468" s="107"/>
      <c r="I468" s="107"/>
      <c r="J468" s="107"/>
      <c r="K468" s="107"/>
    </row>
    <row r="469" spans="1:11" x14ac:dyDescent="0.25">
      <c r="A469" s="107"/>
      <c r="B469" s="107"/>
      <c r="C469" s="107"/>
      <c r="D469" s="107"/>
      <c r="E469" s="107"/>
      <c r="F469" s="107"/>
      <c r="G469" s="107"/>
      <c r="H469" s="107"/>
      <c r="I469" s="107"/>
      <c r="J469" s="107"/>
      <c r="K469" s="107"/>
    </row>
    <row r="470" spans="1:11" x14ac:dyDescent="0.25">
      <c r="A470" s="107"/>
      <c r="B470" s="107"/>
      <c r="C470" s="107"/>
      <c r="D470" s="107"/>
      <c r="E470" s="107"/>
      <c r="F470" s="107"/>
      <c r="G470" s="107"/>
      <c r="H470" s="107"/>
      <c r="I470" s="107"/>
      <c r="J470" s="107"/>
      <c r="K470" s="107"/>
    </row>
    <row r="471" spans="1:11" x14ac:dyDescent="0.25">
      <c r="A471" s="107"/>
      <c r="B471" s="107"/>
      <c r="C471" s="107"/>
      <c r="D471" s="107"/>
      <c r="E471" s="107"/>
      <c r="F471" s="107"/>
      <c r="G471" s="107"/>
      <c r="H471" s="107"/>
      <c r="I471" s="107"/>
      <c r="J471" s="107"/>
      <c r="K471" s="107"/>
    </row>
    <row r="472" spans="1:11" x14ac:dyDescent="0.25">
      <c r="A472" s="107"/>
      <c r="B472" s="107"/>
      <c r="C472" s="107"/>
      <c r="D472" s="107"/>
      <c r="E472" s="107"/>
      <c r="F472" s="107"/>
      <c r="G472" s="107"/>
      <c r="H472" s="107"/>
      <c r="I472" s="107"/>
      <c r="J472" s="107"/>
      <c r="K472" s="107"/>
    </row>
    <row r="473" spans="1:11" x14ac:dyDescent="0.25">
      <c r="A473" s="107"/>
      <c r="B473" s="107"/>
      <c r="C473" s="107"/>
      <c r="D473" s="107"/>
      <c r="E473" s="107"/>
      <c r="F473" s="107"/>
      <c r="G473" s="107"/>
      <c r="H473" s="107"/>
      <c r="I473" s="107"/>
      <c r="J473" s="107"/>
      <c r="K473" s="107"/>
    </row>
    <row r="474" spans="1:11" x14ac:dyDescent="0.25">
      <c r="A474" s="107"/>
      <c r="B474" s="107"/>
      <c r="C474" s="107"/>
      <c r="D474" s="107"/>
      <c r="E474" s="107"/>
      <c r="F474" s="107"/>
      <c r="G474" s="107"/>
      <c r="H474" s="107"/>
      <c r="I474" s="107"/>
      <c r="J474" s="107"/>
      <c r="K474" s="107"/>
    </row>
    <row r="475" spans="1:11" x14ac:dyDescent="0.25">
      <c r="A475" s="107"/>
      <c r="B475" s="107"/>
      <c r="C475" s="107"/>
      <c r="D475" s="107"/>
      <c r="E475" s="107"/>
      <c r="F475" s="107"/>
      <c r="G475" s="107"/>
      <c r="H475" s="107"/>
      <c r="I475" s="107"/>
      <c r="J475" s="107"/>
      <c r="K475" s="107"/>
    </row>
    <row r="476" spans="1:11" x14ac:dyDescent="0.25">
      <c r="A476" s="107"/>
      <c r="B476" s="107"/>
      <c r="C476" s="107"/>
      <c r="D476" s="107"/>
      <c r="E476" s="107"/>
      <c r="F476" s="107"/>
      <c r="G476" s="107"/>
      <c r="H476" s="107"/>
      <c r="I476" s="107"/>
      <c r="J476" s="107"/>
      <c r="K476" s="107"/>
    </row>
    <row r="477" spans="1:11" x14ac:dyDescent="0.25">
      <c r="A477" s="107"/>
      <c r="B477" s="107"/>
      <c r="C477" s="107"/>
      <c r="D477" s="107"/>
      <c r="E477" s="107"/>
      <c r="F477" s="107"/>
      <c r="G477" s="107"/>
      <c r="H477" s="107"/>
      <c r="I477" s="107"/>
      <c r="J477" s="107"/>
      <c r="K477" s="107"/>
    </row>
    <row r="478" spans="1:11" x14ac:dyDescent="0.25">
      <c r="A478" s="107"/>
      <c r="B478" s="107"/>
      <c r="C478" s="107"/>
      <c r="D478" s="107"/>
      <c r="E478" s="107"/>
      <c r="F478" s="107"/>
      <c r="G478" s="107"/>
      <c r="H478" s="107"/>
      <c r="I478" s="107"/>
      <c r="J478" s="107"/>
      <c r="K478" s="107"/>
    </row>
    <row r="479" spans="1:11" x14ac:dyDescent="0.25">
      <c r="A479" s="107"/>
      <c r="B479" s="107"/>
      <c r="C479" s="107"/>
      <c r="D479" s="107"/>
      <c r="E479" s="107"/>
      <c r="F479" s="107"/>
      <c r="G479" s="107"/>
      <c r="H479" s="107"/>
      <c r="I479" s="107"/>
      <c r="J479" s="107"/>
      <c r="K479" s="107"/>
    </row>
    <row r="480" spans="1:11" x14ac:dyDescent="0.25">
      <c r="A480" s="107"/>
      <c r="B480" s="107"/>
      <c r="C480" s="107"/>
      <c r="D480" s="107"/>
      <c r="E480" s="107"/>
      <c r="F480" s="107"/>
      <c r="G480" s="107"/>
      <c r="H480" s="107"/>
      <c r="I480" s="107"/>
      <c r="J480" s="107"/>
      <c r="K480" s="107"/>
    </row>
    <row r="481" spans="1:11" x14ac:dyDescent="0.25">
      <c r="A481" s="107"/>
      <c r="B481" s="107"/>
      <c r="C481" s="107"/>
      <c r="D481" s="107"/>
      <c r="E481" s="107"/>
      <c r="F481" s="107"/>
      <c r="G481" s="107"/>
      <c r="H481" s="107"/>
      <c r="I481" s="107"/>
      <c r="J481" s="107"/>
      <c r="K481" s="107"/>
    </row>
    <row r="482" spans="1:11" x14ac:dyDescent="0.25">
      <c r="A482" s="107"/>
      <c r="B482" s="107"/>
      <c r="C482" s="107"/>
      <c r="D482" s="107"/>
      <c r="E482" s="107"/>
      <c r="F482" s="107"/>
      <c r="G482" s="107"/>
      <c r="H482" s="107"/>
      <c r="I482" s="107"/>
      <c r="J482" s="107"/>
      <c r="K482" s="107"/>
    </row>
    <row r="483" spans="1:11" x14ac:dyDescent="0.25">
      <c r="A483" s="107"/>
      <c r="B483" s="107"/>
      <c r="C483" s="107"/>
      <c r="D483" s="107"/>
      <c r="E483" s="107"/>
      <c r="F483" s="107"/>
      <c r="G483" s="107"/>
      <c r="H483" s="107"/>
      <c r="I483" s="107"/>
      <c r="J483" s="107"/>
      <c r="K483" s="107"/>
    </row>
    <row r="484" spans="1:11" x14ac:dyDescent="0.25">
      <c r="A484" s="107"/>
      <c r="B484" s="107"/>
      <c r="C484" s="107"/>
      <c r="D484" s="107"/>
      <c r="E484" s="107"/>
      <c r="F484" s="107"/>
      <c r="G484" s="107"/>
      <c r="H484" s="107"/>
      <c r="I484" s="107"/>
      <c r="J484" s="107"/>
      <c r="K484" s="107"/>
    </row>
    <row r="485" spans="1:11" x14ac:dyDescent="0.25">
      <c r="A485" s="107"/>
      <c r="B485" s="107"/>
      <c r="C485" s="107"/>
      <c r="D485" s="107"/>
      <c r="E485" s="107"/>
      <c r="F485" s="107"/>
      <c r="G485" s="107"/>
      <c r="H485" s="107"/>
      <c r="I485" s="107"/>
      <c r="J485" s="107"/>
      <c r="K485" s="107"/>
    </row>
    <row r="486" spans="1:11" x14ac:dyDescent="0.25">
      <c r="A486" s="107"/>
      <c r="B486" s="107"/>
      <c r="C486" s="107"/>
      <c r="D486" s="107"/>
      <c r="E486" s="107"/>
      <c r="F486" s="107"/>
      <c r="G486" s="107"/>
      <c r="H486" s="107"/>
      <c r="I486" s="107"/>
      <c r="J486" s="107"/>
      <c r="K486" s="107"/>
    </row>
    <row r="487" spans="1:11" x14ac:dyDescent="0.25">
      <c r="A487" s="107"/>
      <c r="B487" s="107"/>
      <c r="C487" s="107"/>
      <c r="D487" s="107"/>
      <c r="E487" s="107"/>
      <c r="F487" s="107"/>
      <c r="G487" s="107"/>
      <c r="H487" s="107"/>
      <c r="I487" s="107"/>
      <c r="J487" s="107"/>
      <c r="K487" s="107"/>
    </row>
    <row r="488" spans="1:11" x14ac:dyDescent="0.25">
      <c r="A488" s="107"/>
      <c r="B488" s="107"/>
      <c r="C488" s="107"/>
      <c r="D488" s="107"/>
      <c r="E488" s="107"/>
      <c r="F488" s="107"/>
      <c r="G488" s="107"/>
      <c r="H488" s="107"/>
      <c r="I488" s="107"/>
      <c r="J488" s="107"/>
      <c r="K488" s="107"/>
    </row>
    <row r="489" spans="1:11" x14ac:dyDescent="0.25">
      <c r="A489" s="107"/>
      <c r="B489" s="107"/>
      <c r="C489" s="107"/>
      <c r="D489" s="107"/>
      <c r="E489" s="107"/>
      <c r="F489" s="107"/>
      <c r="G489" s="107"/>
      <c r="H489" s="107"/>
      <c r="I489" s="107"/>
      <c r="J489" s="107"/>
      <c r="K489" s="107"/>
    </row>
    <row r="490" spans="1:11" x14ac:dyDescent="0.25">
      <c r="A490" s="107"/>
      <c r="B490" s="107"/>
      <c r="C490" s="107"/>
      <c r="D490" s="107"/>
      <c r="E490" s="107"/>
      <c r="F490" s="107"/>
      <c r="G490" s="107"/>
      <c r="H490" s="107"/>
      <c r="I490" s="107"/>
      <c r="J490" s="107"/>
      <c r="K490" s="107"/>
    </row>
    <row r="491" spans="1:11" x14ac:dyDescent="0.25">
      <c r="A491" s="107"/>
      <c r="B491" s="107"/>
      <c r="C491" s="107"/>
      <c r="D491" s="107"/>
      <c r="E491" s="107"/>
      <c r="F491" s="107"/>
      <c r="G491" s="107"/>
      <c r="H491" s="107"/>
      <c r="I491" s="107"/>
      <c r="J491" s="107"/>
      <c r="K491" s="107"/>
    </row>
    <row r="492" spans="1:11" x14ac:dyDescent="0.25">
      <c r="A492" s="107"/>
      <c r="B492" s="107"/>
      <c r="C492" s="107"/>
      <c r="D492" s="107"/>
      <c r="E492" s="107"/>
      <c r="F492" s="107"/>
      <c r="G492" s="107"/>
      <c r="H492" s="107"/>
      <c r="I492" s="107"/>
      <c r="J492" s="107"/>
      <c r="K492" s="107"/>
    </row>
    <row r="493" spans="1:11" x14ac:dyDescent="0.25">
      <c r="A493" s="59"/>
      <c r="B493" s="59"/>
      <c r="C493" s="59"/>
      <c r="D493" s="59"/>
      <c r="E493" s="59"/>
      <c r="F493" s="59"/>
      <c r="G493" s="59"/>
      <c r="H493" s="59"/>
      <c r="I493" s="59"/>
      <c r="J493" s="59"/>
      <c r="K493" s="59"/>
    </row>
    <row r="494" spans="1:11" x14ac:dyDescent="0.25">
      <c r="A494" s="59"/>
      <c r="B494" s="59"/>
      <c r="C494" s="59"/>
      <c r="D494" s="59"/>
      <c r="E494" s="59"/>
      <c r="F494" s="59"/>
      <c r="G494" s="59"/>
      <c r="H494" s="59"/>
      <c r="I494" s="59"/>
      <c r="J494" s="59"/>
      <c r="K494" s="59"/>
    </row>
    <row r="495" spans="1:11" x14ac:dyDescent="0.25">
      <c r="A495" s="59"/>
      <c r="B495" s="59"/>
      <c r="C495" s="59"/>
      <c r="D495" s="59"/>
      <c r="E495" s="59"/>
      <c r="F495" s="59"/>
      <c r="G495" s="59"/>
      <c r="H495" s="59"/>
      <c r="I495" s="59"/>
      <c r="J495" s="59"/>
      <c r="K495" s="59"/>
    </row>
    <row r="496" spans="1:11" x14ac:dyDescent="0.25">
      <c r="A496" s="107"/>
      <c r="B496" s="107"/>
      <c r="C496" s="107"/>
      <c r="D496" s="107"/>
      <c r="E496" s="107"/>
      <c r="F496" s="107"/>
      <c r="G496" s="107"/>
      <c r="H496" s="107"/>
      <c r="I496" s="107"/>
      <c r="J496" s="107"/>
      <c r="K496" s="107"/>
    </row>
    <row r="497" spans="1:11" x14ac:dyDescent="0.25">
      <c r="A497" s="107"/>
      <c r="B497" s="107"/>
      <c r="C497" s="107"/>
      <c r="D497" s="107"/>
      <c r="E497" s="107"/>
      <c r="F497" s="107"/>
      <c r="G497" s="107"/>
      <c r="H497" s="107"/>
      <c r="I497" s="107"/>
      <c r="J497" s="107"/>
      <c r="K497" s="107"/>
    </row>
    <row r="498" spans="1:11" x14ac:dyDescent="0.25">
      <c r="A498" s="59"/>
      <c r="B498" s="59"/>
      <c r="C498" s="59"/>
      <c r="D498" s="59"/>
      <c r="E498" s="59"/>
      <c r="F498" s="59"/>
      <c r="G498" s="59"/>
      <c r="H498" s="59"/>
      <c r="I498" s="59"/>
      <c r="J498" s="59"/>
      <c r="K498" s="59"/>
    </row>
    <row r="499" spans="1:11" x14ac:dyDescent="0.25">
      <c r="A499" s="59"/>
      <c r="B499" s="59"/>
      <c r="C499" s="59"/>
      <c r="D499" s="59"/>
      <c r="E499" s="59"/>
      <c r="F499" s="59"/>
      <c r="G499" s="59"/>
      <c r="H499" s="59"/>
      <c r="I499" s="59"/>
      <c r="J499" s="59"/>
      <c r="K499" s="59"/>
    </row>
    <row r="500" spans="1:11" x14ac:dyDescent="0.25">
      <c r="A500" s="59"/>
      <c r="B500" s="59"/>
      <c r="C500" s="59"/>
      <c r="D500" s="59"/>
      <c r="E500" s="59"/>
      <c r="F500" s="59"/>
      <c r="G500" s="59"/>
      <c r="H500" s="59"/>
      <c r="I500" s="59"/>
      <c r="J500" s="59"/>
      <c r="K500" s="59"/>
    </row>
    <row r="501" spans="1:11" x14ac:dyDescent="0.25">
      <c r="A501" s="107"/>
      <c r="B501" s="107"/>
      <c r="C501" s="107"/>
      <c r="D501" s="107"/>
      <c r="E501" s="107"/>
      <c r="F501" s="107"/>
      <c r="G501" s="107"/>
      <c r="H501" s="107"/>
      <c r="I501" s="107"/>
      <c r="J501" s="107"/>
      <c r="K501" s="107"/>
    </row>
    <row r="502" spans="1:11" x14ac:dyDescent="0.25">
      <c r="A502" s="107"/>
      <c r="B502" s="107"/>
      <c r="C502" s="107"/>
      <c r="D502" s="107"/>
      <c r="E502" s="107"/>
      <c r="F502" s="107"/>
      <c r="G502" s="107"/>
      <c r="H502" s="107"/>
      <c r="I502" s="107"/>
      <c r="J502" s="107"/>
      <c r="K502" s="107"/>
    </row>
    <row r="503" spans="1:11" x14ac:dyDescent="0.25">
      <c r="A503" s="59"/>
      <c r="B503" s="59"/>
      <c r="C503" s="59"/>
      <c r="D503" s="59"/>
      <c r="E503" s="59"/>
      <c r="F503" s="59"/>
      <c r="G503" s="59"/>
      <c r="H503" s="59"/>
      <c r="I503" s="59"/>
      <c r="J503" s="59"/>
      <c r="K503" s="59"/>
    </row>
    <row r="504" spans="1:11" x14ac:dyDescent="0.25">
      <c r="A504" s="59"/>
      <c r="B504" s="59"/>
      <c r="C504" s="59"/>
      <c r="D504" s="59"/>
      <c r="E504" s="59"/>
      <c r="F504" s="59"/>
      <c r="G504" s="59"/>
      <c r="H504" s="59"/>
      <c r="I504" s="59"/>
      <c r="J504" s="59"/>
      <c r="K504" s="59"/>
    </row>
    <row r="505" spans="1:11" x14ac:dyDescent="0.25">
      <c r="A505" s="59"/>
      <c r="B505" s="59"/>
      <c r="C505" s="59"/>
      <c r="D505" s="59"/>
      <c r="E505" s="59"/>
      <c r="F505" s="59"/>
      <c r="G505" s="59"/>
      <c r="H505" s="59"/>
      <c r="I505" s="59"/>
      <c r="J505" s="59"/>
      <c r="K505" s="59"/>
    </row>
    <row r="506" spans="1:11" x14ac:dyDescent="0.25">
      <c r="A506" s="107"/>
      <c r="B506" s="107"/>
      <c r="C506" s="107"/>
      <c r="D506" s="107"/>
      <c r="E506" s="107"/>
      <c r="F506" s="107"/>
      <c r="G506" s="107"/>
      <c r="H506" s="107"/>
      <c r="I506" s="107"/>
      <c r="J506" s="107"/>
      <c r="K506" s="107"/>
    </row>
    <row r="507" spans="1:11" x14ac:dyDescent="0.25">
      <c r="A507" s="107"/>
      <c r="B507" s="107"/>
      <c r="C507" s="107"/>
      <c r="D507" s="107"/>
      <c r="E507" s="107"/>
      <c r="F507" s="107"/>
      <c r="G507" s="107"/>
      <c r="H507" s="107"/>
      <c r="I507" s="107"/>
      <c r="J507" s="107"/>
      <c r="K507" s="107"/>
    </row>
    <row r="508" spans="1:11" x14ac:dyDescent="0.25">
      <c r="A508" s="59"/>
      <c r="B508" s="59"/>
      <c r="C508" s="59"/>
      <c r="D508" s="59"/>
      <c r="E508" s="59"/>
      <c r="F508" s="59"/>
      <c r="G508" s="59"/>
      <c r="H508" s="59"/>
      <c r="I508" s="59"/>
      <c r="J508" s="59"/>
      <c r="K508" s="59"/>
    </row>
    <row r="509" spans="1:11" x14ac:dyDescent="0.25">
      <c r="A509" s="59"/>
      <c r="B509" s="59"/>
      <c r="C509" s="59"/>
      <c r="D509" s="59"/>
      <c r="E509" s="59"/>
      <c r="F509" s="59"/>
      <c r="G509" s="59"/>
      <c r="H509" s="59"/>
      <c r="I509" s="59"/>
      <c r="J509" s="59"/>
      <c r="K509" s="59"/>
    </row>
    <row r="510" spans="1:11" x14ac:dyDescent="0.25">
      <c r="A510" s="59"/>
      <c r="B510" s="59"/>
      <c r="C510" s="59"/>
      <c r="D510" s="59"/>
      <c r="E510" s="59"/>
      <c r="F510" s="59"/>
      <c r="G510" s="59"/>
      <c r="H510" s="59"/>
      <c r="I510" s="59"/>
      <c r="J510" s="59"/>
      <c r="K510" s="59"/>
    </row>
    <row r="511" spans="1:11" x14ac:dyDescent="0.25">
      <c r="A511" s="107"/>
      <c r="B511" s="107"/>
      <c r="C511" s="107"/>
      <c r="D511" s="107"/>
      <c r="E511" s="107"/>
      <c r="F511" s="107"/>
      <c r="G511" s="107"/>
      <c r="H511" s="107"/>
      <c r="I511" s="107"/>
      <c r="J511" s="107"/>
      <c r="K511" s="107"/>
    </row>
    <row r="512" spans="1:11" x14ac:dyDescent="0.25">
      <c r="A512" s="107"/>
      <c r="B512" s="107"/>
      <c r="C512" s="107"/>
      <c r="D512" s="107"/>
      <c r="E512" s="107"/>
      <c r="F512" s="107"/>
      <c r="G512" s="107"/>
      <c r="H512" s="107"/>
      <c r="I512" s="107"/>
      <c r="J512" s="107"/>
      <c r="K512" s="107"/>
    </row>
    <row r="513" spans="1:11" x14ac:dyDescent="0.25">
      <c r="A513" s="59"/>
      <c r="B513" s="59"/>
      <c r="C513" s="59"/>
      <c r="D513" s="59"/>
      <c r="E513" s="59"/>
      <c r="F513" s="59"/>
      <c r="G513" s="59"/>
      <c r="H513" s="59"/>
      <c r="I513" s="59"/>
      <c r="J513" s="59"/>
      <c r="K513" s="59"/>
    </row>
    <row r="514" spans="1:11" x14ac:dyDescent="0.25">
      <c r="A514" s="59"/>
      <c r="B514" s="59"/>
      <c r="C514" s="59"/>
      <c r="D514" s="59"/>
      <c r="E514" s="59"/>
      <c r="F514" s="59"/>
      <c r="G514" s="59"/>
      <c r="H514" s="59"/>
      <c r="I514" s="59"/>
      <c r="J514" s="59"/>
      <c r="K514" s="59"/>
    </row>
    <row r="515" spans="1:11" x14ac:dyDescent="0.25">
      <c r="A515" s="59"/>
      <c r="B515" s="59"/>
      <c r="C515" s="59"/>
      <c r="D515" s="59"/>
      <c r="E515" s="59"/>
      <c r="F515" s="59"/>
      <c r="G515" s="59"/>
      <c r="H515" s="59"/>
      <c r="I515" s="59"/>
      <c r="J515" s="59"/>
      <c r="K515" s="59"/>
    </row>
    <row r="516" spans="1:11" x14ac:dyDescent="0.25">
      <c r="A516" s="107"/>
      <c r="B516" s="107"/>
      <c r="C516" s="107"/>
      <c r="D516" s="107"/>
      <c r="E516" s="107"/>
      <c r="F516" s="107"/>
      <c r="G516" s="107"/>
      <c r="H516" s="107"/>
      <c r="I516" s="107"/>
      <c r="J516" s="107"/>
      <c r="K516" s="107"/>
    </row>
    <row r="517" spans="1:11" x14ac:dyDescent="0.25">
      <c r="A517" s="107"/>
      <c r="B517" s="107"/>
      <c r="C517" s="107"/>
      <c r="D517" s="107"/>
      <c r="E517" s="107"/>
      <c r="F517" s="107"/>
      <c r="G517" s="107"/>
      <c r="H517" s="107"/>
      <c r="I517" s="107"/>
      <c r="J517" s="107"/>
      <c r="K517" s="107"/>
    </row>
    <row r="518" spans="1:11" x14ac:dyDescent="0.25">
      <c r="A518" s="59"/>
      <c r="B518" s="59"/>
      <c r="C518" s="59"/>
      <c r="D518" s="59"/>
      <c r="E518" s="59"/>
      <c r="F518" s="59"/>
      <c r="G518" s="59"/>
      <c r="H518" s="59"/>
      <c r="I518" s="59"/>
      <c r="J518" s="59"/>
      <c r="K518" s="59"/>
    </row>
    <row r="519" spans="1:11" x14ac:dyDescent="0.25">
      <c r="A519" s="59"/>
      <c r="B519" s="59"/>
      <c r="C519" s="59"/>
      <c r="D519" s="59"/>
      <c r="E519" s="59"/>
      <c r="F519" s="59"/>
      <c r="G519" s="59"/>
      <c r="H519" s="59"/>
      <c r="I519" s="59"/>
      <c r="J519" s="59"/>
      <c r="K519" s="59"/>
    </row>
    <row r="520" spans="1:11" x14ac:dyDescent="0.25">
      <c r="A520" s="59"/>
      <c r="B520" s="59"/>
      <c r="C520" s="59"/>
      <c r="D520" s="59"/>
      <c r="E520" s="59"/>
      <c r="F520" s="59"/>
      <c r="G520" s="59"/>
      <c r="H520" s="59"/>
      <c r="I520" s="59"/>
      <c r="J520" s="59"/>
      <c r="K520" s="59"/>
    </row>
    <row r="521" spans="1:11" x14ac:dyDescent="0.25">
      <c r="A521" s="107"/>
      <c r="B521" s="107"/>
      <c r="C521" s="107"/>
      <c r="D521" s="107"/>
      <c r="E521" s="107"/>
      <c r="F521" s="107"/>
      <c r="G521" s="107"/>
      <c r="H521" s="107"/>
      <c r="I521" s="107"/>
      <c r="J521" s="107"/>
      <c r="K521" s="107"/>
    </row>
    <row r="522" spans="1:11" x14ac:dyDescent="0.25">
      <c r="A522" s="107"/>
      <c r="B522" s="107"/>
      <c r="C522" s="107"/>
      <c r="D522" s="107"/>
      <c r="E522" s="107"/>
      <c r="F522" s="107"/>
      <c r="G522" s="107"/>
      <c r="H522" s="107"/>
      <c r="I522" s="107"/>
      <c r="J522" s="107"/>
      <c r="K522" s="107"/>
    </row>
    <row r="523" spans="1:11" x14ac:dyDescent="0.25">
      <c r="A523" s="59"/>
      <c r="B523" s="59"/>
      <c r="C523" s="59"/>
      <c r="D523" s="59"/>
      <c r="E523" s="59"/>
      <c r="F523" s="59"/>
      <c r="G523" s="59"/>
      <c r="H523" s="59"/>
      <c r="I523" s="59"/>
      <c r="J523" s="59"/>
      <c r="K523" s="59"/>
    </row>
    <row r="524" spans="1:11" x14ac:dyDescent="0.25">
      <c r="A524" s="59"/>
      <c r="B524" s="59"/>
      <c r="C524" s="59"/>
      <c r="D524" s="59"/>
      <c r="E524" s="59"/>
      <c r="F524" s="59"/>
      <c r="G524" s="59"/>
      <c r="H524" s="59"/>
      <c r="I524" s="59"/>
      <c r="J524" s="59"/>
      <c r="K524" s="59"/>
    </row>
    <row r="525" spans="1:11" x14ac:dyDescent="0.25">
      <c r="A525" s="59"/>
      <c r="B525" s="59"/>
      <c r="C525" s="59"/>
      <c r="D525" s="59"/>
      <c r="E525" s="59"/>
      <c r="F525" s="59"/>
      <c r="G525" s="59"/>
      <c r="H525" s="59"/>
      <c r="I525" s="59"/>
      <c r="J525" s="59"/>
      <c r="K525" s="59"/>
    </row>
    <row r="526" spans="1:11" x14ac:dyDescent="0.25">
      <c r="A526" s="107"/>
      <c r="B526" s="107"/>
      <c r="C526" s="107"/>
      <c r="D526" s="107"/>
      <c r="E526" s="107"/>
      <c r="F526" s="107"/>
      <c r="G526" s="107"/>
      <c r="H526" s="107"/>
      <c r="I526" s="107"/>
      <c r="J526" s="107"/>
      <c r="K526" s="107"/>
    </row>
    <row r="527" spans="1:11" x14ac:dyDescent="0.25">
      <c r="A527" s="107"/>
      <c r="B527" s="107"/>
      <c r="C527" s="107"/>
      <c r="D527" s="107"/>
      <c r="E527" s="107"/>
      <c r="F527" s="107"/>
      <c r="G527" s="107"/>
      <c r="H527" s="107"/>
      <c r="I527" s="107"/>
      <c r="J527" s="107"/>
      <c r="K527" s="107"/>
    </row>
    <row r="528" spans="1:11" x14ac:dyDescent="0.25">
      <c r="A528" s="59"/>
      <c r="B528" s="59"/>
      <c r="C528" s="59"/>
      <c r="D528" s="59"/>
      <c r="E528" s="59"/>
      <c r="F528" s="59"/>
      <c r="G528" s="59"/>
      <c r="H528" s="59"/>
      <c r="I528" s="59"/>
      <c r="J528" s="59"/>
      <c r="K528" s="59"/>
    </row>
    <row r="529" spans="1:11" x14ac:dyDescent="0.25">
      <c r="A529" s="59"/>
      <c r="B529" s="59"/>
      <c r="C529" s="59"/>
      <c r="D529" s="59"/>
      <c r="E529" s="59"/>
      <c r="F529" s="59"/>
      <c r="G529" s="59"/>
      <c r="H529" s="59"/>
      <c r="I529" s="59"/>
      <c r="J529" s="59"/>
      <c r="K529" s="59"/>
    </row>
    <row r="530" spans="1:11" x14ac:dyDescent="0.25">
      <c r="A530" s="59"/>
      <c r="B530" s="59"/>
      <c r="C530" s="59"/>
      <c r="D530" s="59"/>
      <c r="E530" s="59"/>
      <c r="F530" s="59"/>
      <c r="G530" s="59"/>
      <c r="H530" s="59"/>
      <c r="I530" s="59"/>
      <c r="J530" s="59"/>
      <c r="K530" s="59"/>
    </row>
    <row r="531" spans="1:11" x14ac:dyDescent="0.25">
      <c r="A531" s="107"/>
      <c r="B531" s="107"/>
      <c r="C531" s="107"/>
      <c r="D531" s="107"/>
      <c r="E531" s="107"/>
      <c r="F531" s="107"/>
      <c r="G531" s="107"/>
      <c r="H531" s="107"/>
      <c r="I531" s="107"/>
      <c r="J531" s="107"/>
      <c r="K531" s="107"/>
    </row>
    <row r="532" spans="1:11" x14ac:dyDescent="0.25">
      <c r="A532" s="107"/>
      <c r="B532" s="107"/>
      <c r="C532" s="107"/>
      <c r="D532" s="107"/>
      <c r="E532" s="107"/>
      <c r="F532" s="107"/>
      <c r="G532" s="107"/>
      <c r="H532" s="107"/>
      <c r="I532" s="107"/>
      <c r="J532" s="107"/>
      <c r="K532" s="107"/>
    </row>
    <row r="533" spans="1:11" x14ac:dyDescent="0.25">
      <c r="A533" s="59"/>
      <c r="B533" s="59"/>
      <c r="C533" s="59"/>
      <c r="D533" s="59"/>
      <c r="E533" s="59"/>
      <c r="F533" s="59"/>
      <c r="G533" s="59"/>
      <c r="H533" s="59"/>
      <c r="I533" s="59"/>
      <c r="J533" s="59"/>
      <c r="K533" s="59"/>
    </row>
    <row r="534" spans="1:11" x14ac:dyDescent="0.25">
      <c r="A534" s="59"/>
      <c r="B534" s="59"/>
      <c r="C534" s="59"/>
      <c r="D534" s="59"/>
      <c r="E534" s="59"/>
      <c r="F534" s="59"/>
      <c r="G534" s="59"/>
      <c r="H534" s="59"/>
      <c r="I534" s="59"/>
      <c r="J534" s="59"/>
      <c r="K534" s="59"/>
    </row>
    <row r="535" spans="1:11" x14ac:dyDescent="0.25">
      <c r="A535" s="59"/>
      <c r="B535" s="59"/>
      <c r="C535" s="59"/>
      <c r="D535" s="59"/>
      <c r="E535" s="59"/>
      <c r="F535" s="59"/>
      <c r="G535" s="59"/>
      <c r="H535" s="59"/>
      <c r="I535" s="59"/>
      <c r="J535" s="59"/>
      <c r="K535" s="59"/>
    </row>
    <row r="536" spans="1:11" x14ac:dyDescent="0.25">
      <c r="A536" s="107"/>
      <c r="B536" s="107"/>
      <c r="C536" s="107"/>
      <c r="D536" s="107"/>
      <c r="E536" s="107"/>
      <c r="F536" s="107"/>
      <c r="G536" s="107"/>
      <c r="H536" s="107"/>
      <c r="I536" s="107"/>
      <c r="J536" s="107"/>
      <c r="K536" s="107"/>
    </row>
    <row r="537" spans="1:11" x14ac:dyDescent="0.25">
      <c r="A537" s="107"/>
      <c r="B537" s="107"/>
      <c r="C537" s="107"/>
      <c r="D537" s="107"/>
      <c r="E537" s="107"/>
      <c r="F537" s="107"/>
      <c r="G537" s="107"/>
      <c r="H537" s="107"/>
      <c r="I537" s="107"/>
      <c r="J537" s="107"/>
      <c r="K537" s="107"/>
    </row>
    <row r="538" spans="1:11" x14ac:dyDescent="0.25">
      <c r="A538" s="59"/>
      <c r="B538" s="59"/>
      <c r="C538" s="59"/>
      <c r="D538" s="59"/>
      <c r="E538" s="59"/>
      <c r="F538" s="59"/>
      <c r="G538" s="59"/>
      <c r="H538" s="59"/>
      <c r="I538" s="59"/>
      <c r="J538" s="59"/>
      <c r="K538" s="59"/>
    </row>
    <row r="539" spans="1:11" x14ac:dyDescent="0.25">
      <c r="A539" s="59"/>
      <c r="B539" s="59"/>
      <c r="C539" s="59"/>
      <c r="D539" s="59"/>
      <c r="E539" s="59"/>
      <c r="F539" s="59"/>
      <c r="G539" s="59"/>
      <c r="H539" s="59"/>
      <c r="I539" s="59"/>
      <c r="J539" s="59"/>
      <c r="K539" s="59"/>
    </row>
    <row r="540" spans="1:11" x14ac:dyDescent="0.25">
      <c r="A540" s="59"/>
      <c r="B540" s="59"/>
      <c r="C540" s="59"/>
      <c r="D540" s="59"/>
      <c r="E540" s="59"/>
      <c r="F540" s="59"/>
      <c r="G540" s="59"/>
      <c r="H540" s="59"/>
      <c r="I540" s="59"/>
      <c r="J540" s="59"/>
      <c r="K540" s="59"/>
    </row>
    <row r="541" spans="1:11" x14ac:dyDescent="0.25">
      <c r="A541" s="107"/>
      <c r="B541" s="107"/>
      <c r="C541" s="107"/>
      <c r="D541" s="107"/>
      <c r="E541" s="107"/>
      <c r="F541" s="107"/>
      <c r="G541" s="107"/>
      <c r="H541" s="107"/>
      <c r="I541" s="107"/>
      <c r="J541" s="107"/>
      <c r="K541" s="107"/>
    </row>
    <row r="542" spans="1:11" x14ac:dyDescent="0.25">
      <c r="A542" s="107"/>
      <c r="B542" s="107"/>
      <c r="C542" s="107"/>
      <c r="D542" s="107"/>
      <c r="E542" s="107"/>
      <c r="F542" s="107"/>
      <c r="G542" s="107"/>
      <c r="H542" s="107"/>
      <c r="I542" s="107"/>
      <c r="J542" s="107"/>
      <c r="K542" s="107"/>
    </row>
    <row r="543" spans="1:11" x14ac:dyDescent="0.25">
      <c r="A543" s="59"/>
      <c r="B543" s="59"/>
      <c r="C543" s="59"/>
      <c r="D543" s="59"/>
      <c r="E543" s="59"/>
      <c r="F543" s="59"/>
      <c r="G543" s="59"/>
      <c r="H543" s="59"/>
      <c r="I543" s="59"/>
      <c r="J543" s="59"/>
      <c r="K543" s="59"/>
    </row>
    <row r="544" spans="1:11" x14ac:dyDescent="0.25">
      <c r="A544" s="59"/>
      <c r="B544" s="59"/>
      <c r="C544" s="59"/>
      <c r="D544" s="59"/>
      <c r="E544" s="59"/>
      <c r="F544" s="59"/>
      <c r="G544" s="59"/>
      <c r="H544" s="59"/>
      <c r="I544" s="59"/>
      <c r="J544" s="59"/>
      <c r="K544" s="59"/>
    </row>
    <row r="545" spans="1:11" x14ac:dyDescent="0.25">
      <c r="A545" s="59"/>
      <c r="B545" s="59"/>
      <c r="C545" s="59"/>
      <c r="D545" s="59"/>
      <c r="E545" s="59"/>
      <c r="F545" s="59"/>
      <c r="G545" s="59"/>
      <c r="H545" s="59"/>
      <c r="I545" s="59"/>
      <c r="J545" s="59"/>
      <c r="K545" s="59"/>
    </row>
    <row r="546" spans="1:11" x14ac:dyDescent="0.25">
      <c r="A546" s="107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</row>
    <row r="547" spans="1:11" x14ac:dyDescent="0.25">
      <c r="A547" s="107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</row>
    <row r="548" spans="1:11" x14ac:dyDescent="0.25">
      <c r="A548" s="59"/>
      <c r="B548" s="59"/>
      <c r="C548" s="59"/>
      <c r="D548" s="59"/>
      <c r="E548" s="59"/>
      <c r="F548" s="59"/>
      <c r="G548" s="59"/>
      <c r="H548" s="59"/>
      <c r="I548" s="59"/>
      <c r="J548" s="59"/>
      <c r="K548" s="59"/>
    </row>
    <row r="549" spans="1:11" x14ac:dyDescent="0.25">
      <c r="A549" s="59"/>
      <c r="B549" s="59"/>
      <c r="C549" s="59"/>
      <c r="D549" s="59"/>
      <c r="E549" s="59"/>
      <c r="F549" s="59"/>
      <c r="G549" s="59"/>
      <c r="H549" s="59"/>
      <c r="I549" s="59"/>
      <c r="J549" s="59"/>
      <c r="K549" s="59"/>
    </row>
    <row r="550" spans="1:11" x14ac:dyDescent="0.25">
      <c r="A550" s="59"/>
      <c r="B550" s="59"/>
      <c r="C550" s="59"/>
      <c r="D550" s="59"/>
      <c r="E550" s="59"/>
      <c r="F550" s="59"/>
      <c r="G550" s="59"/>
      <c r="H550" s="59"/>
      <c r="I550" s="59"/>
      <c r="J550" s="59"/>
      <c r="K550" s="59"/>
    </row>
    <row r="551" spans="1:11" x14ac:dyDescent="0.25">
      <c r="A551" s="107"/>
      <c r="B551" s="107"/>
      <c r="C551" s="107"/>
      <c r="D551" s="107"/>
      <c r="E551" s="107"/>
      <c r="F551" s="107"/>
      <c r="G551" s="107"/>
      <c r="H551" s="107"/>
      <c r="I551" s="107"/>
      <c r="J551" s="107"/>
      <c r="K551" s="107"/>
    </row>
    <row r="552" spans="1:11" x14ac:dyDescent="0.25">
      <c r="A552" s="107"/>
      <c r="B552" s="107"/>
      <c r="C552" s="107"/>
      <c r="D552" s="107"/>
      <c r="E552" s="107"/>
      <c r="F552" s="107"/>
      <c r="G552" s="107"/>
      <c r="H552" s="107"/>
      <c r="I552" s="107"/>
      <c r="J552" s="107"/>
      <c r="K552" s="107"/>
    </row>
    <row r="553" spans="1:11" x14ac:dyDescent="0.25">
      <c r="A553" s="59"/>
      <c r="B553" s="59"/>
      <c r="C553" s="59"/>
      <c r="D553" s="59"/>
      <c r="E553" s="59"/>
      <c r="F553" s="59"/>
      <c r="G553" s="59"/>
      <c r="H553" s="59"/>
      <c r="I553" s="59"/>
      <c r="J553" s="59"/>
      <c r="K553" s="59"/>
    </row>
    <row r="554" spans="1:11" x14ac:dyDescent="0.25">
      <c r="A554" s="59"/>
      <c r="B554" s="59"/>
      <c r="C554" s="59"/>
      <c r="D554" s="59"/>
      <c r="E554" s="59"/>
      <c r="F554" s="59"/>
      <c r="G554" s="59"/>
      <c r="H554" s="59"/>
      <c r="I554" s="59"/>
      <c r="J554" s="59"/>
      <c r="K554" s="59"/>
    </row>
    <row r="555" spans="1:11" x14ac:dyDescent="0.25">
      <c r="A555" s="59"/>
      <c r="B555" s="59"/>
      <c r="C555" s="59"/>
      <c r="D555" s="59"/>
      <c r="E555" s="59"/>
      <c r="F555" s="59"/>
      <c r="G555" s="59"/>
      <c r="H555" s="59"/>
      <c r="I555" s="59"/>
      <c r="J555" s="59"/>
      <c r="K555" s="59"/>
    </row>
    <row r="556" spans="1:11" x14ac:dyDescent="0.25">
      <c r="A556" s="107"/>
      <c r="B556" s="107"/>
      <c r="C556" s="107"/>
      <c r="D556" s="107"/>
      <c r="E556" s="107"/>
      <c r="F556" s="107"/>
      <c r="G556" s="107"/>
      <c r="H556" s="107"/>
      <c r="I556" s="107"/>
      <c r="J556" s="107"/>
      <c r="K556" s="107"/>
    </row>
    <row r="557" spans="1:11" x14ac:dyDescent="0.25">
      <c r="A557" s="107"/>
      <c r="B557" s="107"/>
      <c r="C557" s="107"/>
      <c r="D557" s="107"/>
      <c r="E557" s="107"/>
      <c r="F557" s="107"/>
      <c r="G557" s="107"/>
      <c r="H557" s="107"/>
      <c r="I557" s="107"/>
      <c r="J557" s="107"/>
      <c r="K557" s="107"/>
    </row>
    <row r="558" spans="1:11" x14ac:dyDescent="0.25">
      <c r="A558" s="59"/>
      <c r="B558" s="59"/>
      <c r="C558" s="59"/>
      <c r="D558" s="59"/>
      <c r="E558" s="59"/>
      <c r="F558" s="59"/>
      <c r="G558" s="59"/>
      <c r="H558" s="59"/>
      <c r="I558" s="59"/>
      <c r="J558" s="59"/>
      <c r="K558" s="59"/>
    </row>
    <row r="559" spans="1:11" x14ac:dyDescent="0.25">
      <c r="A559" s="59"/>
      <c r="B559" s="59"/>
      <c r="C559" s="59"/>
      <c r="D559" s="59"/>
      <c r="E559" s="59"/>
      <c r="F559" s="59"/>
      <c r="G559" s="59"/>
      <c r="H559" s="59"/>
      <c r="I559" s="59"/>
      <c r="J559" s="59"/>
      <c r="K559" s="59"/>
    </row>
    <row r="560" spans="1:11" x14ac:dyDescent="0.25">
      <c r="A560" s="59"/>
      <c r="B560" s="59"/>
      <c r="C560" s="59"/>
      <c r="D560" s="59"/>
      <c r="E560" s="59"/>
      <c r="F560" s="59"/>
      <c r="G560" s="59"/>
      <c r="H560" s="59"/>
      <c r="I560" s="59"/>
      <c r="J560" s="59"/>
      <c r="K560" s="59"/>
    </row>
    <row r="561" spans="1:11" x14ac:dyDescent="0.25">
      <c r="A561" s="107"/>
      <c r="B561" s="107"/>
      <c r="C561" s="107"/>
      <c r="D561" s="107"/>
      <c r="E561" s="107"/>
      <c r="F561" s="107"/>
      <c r="G561" s="107"/>
      <c r="H561" s="107"/>
      <c r="I561" s="107"/>
      <c r="J561" s="107"/>
      <c r="K561" s="107"/>
    </row>
    <row r="562" spans="1:11" x14ac:dyDescent="0.25">
      <c r="A562" s="107"/>
      <c r="B562" s="107"/>
      <c r="C562" s="107"/>
      <c r="D562" s="107"/>
      <c r="E562" s="107"/>
      <c r="F562" s="107"/>
      <c r="G562" s="107"/>
      <c r="H562" s="107"/>
      <c r="I562" s="107"/>
      <c r="J562" s="107"/>
      <c r="K562" s="107"/>
    </row>
    <row r="563" spans="1:11" x14ac:dyDescent="0.25">
      <c r="A563" s="59"/>
      <c r="B563" s="59"/>
      <c r="C563" s="59"/>
      <c r="D563" s="59"/>
      <c r="E563" s="59"/>
      <c r="F563" s="59"/>
      <c r="G563" s="59"/>
      <c r="H563" s="59"/>
      <c r="I563" s="59"/>
      <c r="J563" s="59"/>
      <c r="K563" s="59"/>
    </row>
    <row r="564" spans="1:11" x14ac:dyDescent="0.25">
      <c r="A564" s="59"/>
      <c r="B564" s="59"/>
      <c r="C564" s="59"/>
      <c r="D564" s="59"/>
      <c r="E564" s="59"/>
      <c r="F564" s="59"/>
      <c r="G564" s="59"/>
      <c r="H564" s="59"/>
      <c r="I564" s="59"/>
      <c r="J564" s="59"/>
      <c r="K564" s="59"/>
    </row>
    <row r="565" spans="1:11" x14ac:dyDescent="0.25">
      <c r="A565" s="59"/>
      <c r="B565" s="59"/>
      <c r="C565" s="59"/>
      <c r="D565" s="59"/>
      <c r="E565" s="59"/>
      <c r="F565" s="59"/>
      <c r="G565" s="59"/>
      <c r="H565" s="59"/>
      <c r="I565" s="59"/>
      <c r="J565" s="59"/>
      <c r="K565" s="59"/>
    </row>
    <row r="566" spans="1:11" x14ac:dyDescent="0.25">
      <c r="A566" s="107"/>
      <c r="B566" s="107"/>
      <c r="C566" s="107"/>
      <c r="D566" s="107"/>
      <c r="E566" s="107"/>
      <c r="F566" s="107"/>
      <c r="G566" s="107"/>
      <c r="H566" s="107"/>
      <c r="I566" s="107"/>
      <c r="J566" s="107"/>
      <c r="K566" s="107"/>
    </row>
    <row r="567" spans="1:11" x14ac:dyDescent="0.25">
      <c r="A567" s="107"/>
      <c r="B567" s="107"/>
      <c r="C567" s="107"/>
      <c r="D567" s="107"/>
      <c r="E567" s="107"/>
      <c r="F567" s="107"/>
      <c r="G567" s="107"/>
      <c r="H567" s="107"/>
      <c r="I567" s="107"/>
      <c r="J567" s="107"/>
      <c r="K567" s="107"/>
    </row>
    <row r="568" spans="1:11" x14ac:dyDescent="0.25">
      <c r="A568" s="59"/>
      <c r="B568" s="59"/>
      <c r="C568" s="59"/>
      <c r="D568" s="59"/>
      <c r="E568" s="59"/>
      <c r="F568" s="59"/>
      <c r="G568" s="59"/>
      <c r="H568" s="59"/>
      <c r="I568" s="59"/>
      <c r="J568" s="59"/>
      <c r="K568" s="59"/>
    </row>
    <row r="569" spans="1:11" x14ac:dyDescent="0.25">
      <c r="A569" s="59"/>
      <c r="B569" s="59"/>
      <c r="C569" s="59"/>
      <c r="D569" s="59"/>
      <c r="E569" s="59"/>
      <c r="F569" s="59"/>
      <c r="G569" s="59"/>
      <c r="H569" s="59"/>
      <c r="I569" s="59"/>
      <c r="J569" s="59"/>
      <c r="K569" s="59"/>
    </row>
    <row r="570" spans="1:11" x14ac:dyDescent="0.25">
      <c r="A570" s="59"/>
      <c r="B570" s="59"/>
      <c r="C570" s="59"/>
      <c r="D570" s="59"/>
      <c r="E570" s="59"/>
      <c r="F570" s="59"/>
      <c r="G570" s="59"/>
      <c r="H570" s="59"/>
      <c r="I570" s="59"/>
      <c r="J570" s="59"/>
      <c r="K570" s="59"/>
    </row>
    <row r="571" spans="1:11" x14ac:dyDescent="0.25">
      <c r="A571" s="107"/>
      <c r="B571" s="107"/>
      <c r="C571" s="107"/>
      <c r="D571" s="107"/>
      <c r="E571" s="107"/>
      <c r="F571" s="107"/>
      <c r="G571" s="107"/>
      <c r="H571" s="107"/>
      <c r="I571" s="107"/>
      <c r="J571" s="107"/>
      <c r="K571" s="107"/>
    </row>
    <row r="572" spans="1:11" x14ac:dyDescent="0.25">
      <c r="A572" s="107"/>
      <c r="B572" s="107"/>
      <c r="C572" s="107"/>
      <c r="D572" s="107"/>
      <c r="E572" s="107"/>
      <c r="F572" s="107"/>
      <c r="G572" s="107"/>
      <c r="H572" s="107"/>
      <c r="I572" s="107"/>
      <c r="J572" s="107"/>
      <c r="K572" s="107"/>
    </row>
    <row r="573" spans="1:11" x14ac:dyDescent="0.25">
      <c r="A573" s="59"/>
      <c r="B573" s="59"/>
      <c r="C573" s="59"/>
      <c r="D573" s="59"/>
      <c r="E573" s="59"/>
      <c r="F573" s="59"/>
      <c r="G573" s="59"/>
      <c r="H573" s="59"/>
      <c r="I573" s="59"/>
      <c r="J573" s="59"/>
      <c r="K573" s="59"/>
    </row>
    <row r="574" spans="1:11" x14ac:dyDescent="0.25">
      <c r="A574" s="59"/>
      <c r="B574" s="59"/>
      <c r="C574" s="59"/>
      <c r="D574" s="59"/>
      <c r="E574" s="59"/>
      <c r="F574" s="59"/>
      <c r="G574" s="59"/>
      <c r="H574" s="59"/>
      <c r="I574" s="59"/>
      <c r="J574" s="59"/>
      <c r="K574" s="59"/>
    </row>
    <row r="575" spans="1:11" x14ac:dyDescent="0.25">
      <c r="A575" s="59"/>
      <c r="B575" s="59"/>
      <c r="C575" s="59"/>
      <c r="D575" s="59"/>
      <c r="E575" s="59"/>
      <c r="F575" s="59"/>
      <c r="G575" s="59"/>
      <c r="H575" s="59"/>
      <c r="I575" s="59"/>
      <c r="J575" s="59"/>
      <c r="K575" s="59"/>
    </row>
    <row r="576" spans="1:11" x14ac:dyDescent="0.25">
      <c r="A576" s="107"/>
      <c r="B576" s="107"/>
      <c r="C576" s="107"/>
      <c r="D576" s="107"/>
      <c r="E576" s="107"/>
      <c r="F576" s="107"/>
      <c r="G576" s="107"/>
      <c r="H576" s="107"/>
      <c r="I576" s="107"/>
      <c r="J576" s="107"/>
      <c r="K576" s="107"/>
    </row>
    <row r="577" spans="1:11" x14ac:dyDescent="0.25">
      <c r="A577" s="107"/>
      <c r="B577" s="107"/>
      <c r="C577" s="107"/>
      <c r="D577" s="107"/>
      <c r="E577" s="107"/>
      <c r="F577" s="107"/>
      <c r="G577" s="107"/>
      <c r="H577" s="107"/>
      <c r="I577" s="107"/>
      <c r="J577" s="107"/>
      <c r="K577" s="107"/>
    </row>
    <row r="578" spans="1:11" x14ac:dyDescent="0.25">
      <c r="A578" s="59"/>
      <c r="B578" s="59"/>
      <c r="C578" s="59"/>
      <c r="D578" s="59"/>
      <c r="E578" s="59"/>
      <c r="F578" s="59"/>
      <c r="G578" s="59"/>
      <c r="H578" s="59"/>
      <c r="I578" s="59"/>
      <c r="J578" s="59"/>
      <c r="K578" s="59"/>
    </row>
    <row r="579" spans="1:11" x14ac:dyDescent="0.25">
      <c r="A579" s="59"/>
      <c r="B579" s="59"/>
      <c r="C579" s="59"/>
      <c r="D579" s="59"/>
      <c r="E579" s="59"/>
      <c r="F579" s="59"/>
      <c r="G579" s="59"/>
      <c r="H579" s="59"/>
      <c r="I579" s="59"/>
      <c r="J579" s="59"/>
      <c r="K579" s="59"/>
    </row>
    <row r="580" spans="1:11" x14ac:dyDescent="0.25">
      <c r="A580" s="59"/>
      <c r="B580" s="59"/>
      <c r="C580" s="59"/>
      <c r="D580" s="59"/>
      <c r="E580" s="59"/>
      <c r="F580" s="59"/>
      <c r="G580" s="59"/>
      <c r="H580" s="59"/>
      <c r="I580" s="59"/>
      <c r="J580" s="59"/>
      <c r="K580" s="59"/>
    </row>
    <row r="581" spans="1:11" x14ac:dyDescent="0.25">
      <c r="A581" s="107"/>
      <c r="B581" s="107"/>
      <c r="C581" s="107"/>
      <c r="D581" s="107"/>
      <c r="E581" s="107"/>
      <c r="F581" s="107"/>
      <c r="G581" s="107"/>
      <c r="H581" s="107"/>
      <c r="I581" s="107"/>
      <c r="J581" s="107"/>
      <c r="K581" s="107"/>
    </row>
    <row r="582" spans="1:11" x14ac:dyDescent="0.25">
      <c r="A582" s="107"/>
      <c r="B582" s="107"/>
      <c r="C582" s="107"/>
      <c r="D582" s="107"/>
      <c r="E582" s="107"/>
      <c r="F582" s="107"/>
      <c r="G582" s="107"/>
      <c r="H582" s="107"/>
      <c r="I582" s="107"/>
      <c r="J582" s="107"/>
      <c r="K582" s="107"/>
    </row>
    <row r="583" spans="1:11" x14ac:dyDescent="0.25">
      <c r="A583" s="59"/>
      <c r="B583" s="59"/>
      <c r="C583" s="59"/>
      <c r="D583" s="59"/>
      <c r="E583" s="59"/>
      <c r="F583" s="59"/>
      <c r="G583" s="59"/>
      <c r="H583" s="59"/>
      <c r="I583" s="59"/>
      <c r="J583" s="59"/>
      <c r="K583" s="59"/>
    </row>
    <row r="584" spans="1:11" x14ac:dyDescent="0.25">
      <c r="A584" s="59"/>
      <c r="B584" s="59"/>
      <c r="C584" s="59"/>
      <c r="D584" s="59"/>
      <c r="E584" s="59"/>
      <c r="F584" s="59"/>
      <c r="G584" s="59"/>
      <c r="H584" s="59"/>
      <c r="I584" s="59"/>
      <c r="J584" s="59"/>
      <c r="K584" s="59"/>
    </row>
    <row r="585" spans="1:11" x14ac:dyDescent="0.25">
      <c r="A585" s="59"/>
      <c r="B585" s="59"/>
      <c r="C585" s="59"/>
      <c r="D585" s="59"/>
      <c r="E585" s="59"/>
      <c r="F585" s="59"/>
      <c r="G585" s="59"/>
      <c r="H585" s="59"/>
      <c r="I585" s="59"/>
      <c r="J585" s="59"/>
      <c r="K585" s="59"/>
    </row>
    <row r="586" spans="1:11" x14ac:dyDescent="0.25">
      <c r="A586" s="107"/>
      <c r="B586" s="107"/>
      <c r="C586" s="107"/>
      <c r="D586" s="107"/>
      <c r="E586" s="107"/>
      <c r="F586" s="107"/>
      <c r="G586" s="107"/>
      <c r="H586" s="107"/>
      <c r="I586" s="107"/>
      <c r="J586" s="107"/>
      <c r="K586" s="107"/>
    </row>
    <row r="587" spans="1:11" x14ac:dyDescent="0.25">
      <c r="A587" s="107"/>
      <c r="B587" s="107"/>
      <c r="C587" s="107"/>
      <c r="D587" s="107"/>
      <c r="E587" s="107"/>
      <c r="F587" s="107"/>
      <c r="G587" s="107"/>
      <c r="H587" s="107"/>
      <c r="I587" s="107"/>
      <c r="J587" s="107"/>
      <c r="K587" s="107"/>
    </row>
    <row r="588" spans="1:11" x14ac:dyDescent="0.25">
      <c r="A588" s="59"/>
      <c r="B588" s="59"/>
      <c r="C588" s="59"/>
      <c r="D588" s="59"/>
      <c r="E588" s="59"/>
      <c r="F588" s="59"/>
      <c r="G588" s="59"/>
      <c r="H588" s="59"/>
      <c r="I588" s="59"/>
      <c r="J588" s="59"/>
      <c r="K588" s="59"/>
    </row>
    <row r="589" spans="1:11" x14ac:dyDescent="0.25">
      <c r="A589" s="59"/>
      <c r="B589" s="59"/>
      <c r="C589" s="59"/>
      <c r="D589" s="59"/>
      <c r="E589" s="59"/>
      <c r="F589" s="59"/>
      <c r="G589" s="59"/>
      <c r="H589" s="59"/>
      <c r="I589" s="59"/>
      <c r="J589" s="59"/>
      <c r="K589" s="59"/>
    </row>
    <row r="590" spans="1:11" x14ac:dyDescent="0.25">
      <c r="A590" s="59"/>
      <c r="B590" s="59"/>
      <c r="C590" s="59"/>
      <c r="D590" s="59"/>
      <c r="E590" s="59"/>
      <c r="F590" s="59"/>
      <c r="G590" s="59"/>
      <c r="H590" s="59"/>
      <c r="I590" s="59"/>
      <c r="J590" s="59"/>
      <c r="K590" s="59"/>
    </row>
    <row r="591" spans="1:11" x14ac:dyDescent="0.25">
      <c r="A591" s="107"/>
      <c r="B591" s="107"/>
      <c r="C591" s="107"/>
      <c r="D591" s="107"/>
      <c r="E591" s="107"/>
      <c r="F591" s="107"/>
      <c r="G591" s="107"/>
      <c r="H591" s="107"/>
      <c r="I591" s="107"/>
      <c r="J591" s="107"/>
      <c r="K591" s="107"/>
    </row>
    <row r="592" spans="1:11" x14ac:dyDescent="0.25">
      <c r="A592" s="107"/>
      <c r="B592" s="107"/>
      <c r="C592" s="107"/>
      <c r="D592" s="107"/>
      <c r="E592" s="107"/>
      <c r="F592" s="107"/>
      <c r="G592" s="107"/>
      <c r="H592" s="107"/>
      <c r="I592" s="107"/>
      <c r="J592" s="107"/>
      <c r="K592" s="107"/>
    </row>
    <row r="593" spans="1:11" x14ac:dyDescent="0.25">
      <c r="A593" s="59"/>
      <c r="B593" s="59"/>
      <c r="C593" s="59"/>
      <c r="D593" s="59"/>
      <c r="E593" s="59"/>
      <c r="F593" s="59"/>
      <c r="G593" s="59"/>
      <c r="H593" s="59"/>
      <c r="I593" s="59"/>
      <c r="J593" s="59"/>
      <c r="K593" s="59"/>
    </row>
    <row r="594" spans="1:11" x14ac:dyDescent="0.25">
      <c r="A594" s="59"/>
      <c r="B594" s="59"/>
      <c r="C594" s="59"/>
      <c r="D594" s="59"/>
      <c r="E594" s="59"/>
      <c r="F594" s="59"/>
      <c r="G594" s="59"/>
      <c r="H594" s="59"/>
      <c r="I594" s="59"/>
      <c r="J594" s="59"/>
      <c r="K594" s="59"/>
    </row>
    <row r="595" spans="1:11" x14ac:dyDescent="0.25">
      <c r="A595" s="59"/>
      <c r="B595" s="59"/>
      <c r="C595" s="59"/>
      <c r="D595" s="59"/>
      <c r="E595" s="59"/>
      <c r="F595" s="59"/>
      <c r="G595" s="59"/>
      <c r="H595" s="59"/>
      <c r="I595" s="59"/>
      <c r="J595" s="59"/>
      <c r="K595" s="59"/>
    </row>
    <row r="596" spans="1:11" x14ac:dyDescent="0.25">
      <c r="A596" s="107"/>
      <c r="B596" s="107"/>
      <c r="C596" s="107"/>
      <c r="D596" s="107"/>
      <c r="E596" s="107"/>
      <c r="F596" s="107"/>
      <c r="G596" s="107"/>
      <c r="H596" s="107"/>
      <c r="I596" s="107"/>
      <c r="J596" s="107"/>
      <c r="K596" s="107"/>
    </row>
    <row r="597" spans="1:11" x14ac:dyDescent="0.25">
      <c r="A597" s="107"/>
      <c r="B597" s="107"/>
      <c r="C597" s="107"/>
      <c r="D597" s="107"/>
      <c r="E597" s="107"/>
      <c r="F597" s="107"/>
      <c r="G597" s="107"/>
      <c r="H597" s="107"/>
      <c r="I597" s="107"/>
      <c r="J597" s="107"/>
      <c r="K597" s="107"/>
    </row>
    <row r="601" spans="1:11" x14ac:dyDescent="0.25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</row>
    <row r="602" spans="1:11" x14ac:dyDescent="0.25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</row>
    <row r="606" spans="1:11" x14ac:dyDescent="0.25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</row>
    <row r="607" spans="1:11" x14ac:dyDescent="0.25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</row>
    <row r="611" spans="1:11" x14ac:dyDescent="0.25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</row>
    <row r="612" spans="1:11" x14ac:dyDescent="0.25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</row>
    <row r="616" spans="1:11" x14ac:dyDescent="0.25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</row>
    <row r="617" spans="1:11" x14ac:dyDescent="0.25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</row>
    <row r="621" spans="1:11" x14ac:dyDescent="0.25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</row>
    <row r="622" spans="1:11" x14ac:dyDescent="0.25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</row>
    <row r="626" spans="1:11" x14ac:dyDescent="0.25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</row>
    <row r="627" spans="1:11" x14ac:dyDescent="0.25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</row>
    <row r="631" spans="1:11" x14ac:dyDescent="0.25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</row>
    <row r="632" spans="1:11" x14ac:dyDescent="0.25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</row>
    <row r="636" spans="1:11" x14ac:dyDescent="0.25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</row>
    <row r="637" spans="1:11" x14ac:dyDescent="0.25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</row>
    <row r="641" spans="1:11" x14ac:dyDescent="0.25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</row>
    <row r="642" spans="1:11" x14ac:dyDescent="0.25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</row>
    <row r="646" spans="1:11" x14ac:dyDescent="0.25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</row>
    <row r="647" spans="1:11" x14ac:dyDescent="0.25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</row>
    <row r="651" spans="1:11" x14ac:dyDescent="0.25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</row>
    <row r="652" spans="1:11" x14ac:dyDescent="0.25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</row>
    <row r="656" spans="1:11" x14ac:dyDescent="0.25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</row>
    <row r="657" spans="1:11" x14ac:dyDescent="0.25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</row>
    <row r="661" spans="1:11" x14ac:dyDescent="0.25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</row>
    <row r="662" spans="1:11" x14ac:dyDescent="0.25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</row>
    <row r="666" spans="1:11" x14ac:dyDescent="0.25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</row>
    <row r="667" spans="1:11" x14ac:dyDescent="0.25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</row>
    <row r="671" spans="1:11" x14ac:dyDescent="0.25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</row>
    <row r="672" spans="1:11" x14ac:dyDescent="0.25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</row>
    <row r="676" spans="1:11" x14ac:dyDescent="0.25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</row>
    <row r="677" spans="1:11" x14ac:dyDescent="0.25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</row>
    <row r="681" spans="1:11" x14ac:dyDescent="0.25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</row>
    <row r="682" spans="1:11" x14ac:dyDescent="0.25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</row>
    <row r="686" spans="1:11" x14ac:dyDescent="0.25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</row>
    <row r="687" spans="1:11" x14ac:dyDescent="0.25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</row>
    <row r="691" spans="1:11" x14ac:dyDescent="0.25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</row>
    <row r="692" spans="1:11" x14ac:dyDescent="0.25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</row>
    <row r="696" spans="1:11" x14ac:dyDescent="0.25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</row>
    <row r="697" spans="1:11" x14ac:dyDescent="0.25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</row>
  </sheetData>
  <hyperlinks>
    <hyperlink ref="A320" location="Índice!A1" display="Volver al índice" xr:uid="{92094F2C-ECAD-4AC2-B5B6-F59F1D610ABE}"/>
    <hyperlink ref="A3" location="Índice!A1" display="Volver al índice" xr:uid="{273F16D1-4F0C-4F61-BB00-8EC1CF89F9F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ABB81-A239-487C-A864-68CE9CB5076F}">
  <dimension ref="A1:K463"/>
  <sheetViews>
    <sheetView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2.75" x14ac:dyDescent="0.2"/>
  <cols>
    <col min="1" max="1" width="45" style="137" customWidth="1"/>
    <col min="2" max="6" width="18.5703125" style="137" customWidth="1"/>
    <col min="7" max="7" width="15" style="137" customWidth="1"/>
    <col min="8" max="8" width="18.5703125" style="137" customWidth="1"/>
    <col min="9" max="9" width="29" style="137" bestFit="1" customWidth="1"/>
    <col min="10" max="16384" width="11.42578125" style="137"/>
  </cols>
  <sheetData>
    <row r="1" spans="1:11" ht="18.75" x14ac:dyDescent="0.2">
      <c r="A1" s="38" t="s">
        <v>145</v>
      </c>
      <c r="B1" s="136"/>
      <c r="C1" s="136"/>
      <c r="D1" s="136"/>
      <c r="E1" s="136"/>
      <c r="F1" s="59"/>
      <c r="G1" s="59"/>
      <c r="H1" s="59"/>
      <c r="I1" s="59"/>
      <c r="J1" s="59"/>
      <c r="K1" s="59"/>
    </row>
    <row r="2" spans="1:11" ht="15" x14ac:dyDescent="0.2">
      <c r="A2" s="138"/>
      <c r="B2" s="136"/>
      <c r="C2" s="136"/>
      <c r="D2" s="136"/>
      <c r="E2" s="136"/>
      <c r="F2" s="59"/>
      <c r="G2" s="59"/>
      <c r="H2" s="59"/>
      <c r="I2" s="59"/>
      <c r="J2" s="59"/>
      <c r="K2" s="59"/>
    </row>
    <row r="3" spans="1:11" ht="24.75" customHeight="1" x14ac:dyDescent="0.2">
      <c r="A3" s="139" t="s">
        <v>25</v>
      </c>
      <c r="B3" s="136"/>
      <c r="C3" s="136"/>
      <c r="D3" s="136"/>
      <c r="E3" s="136"/>
      <c r="F3" s="59"/>
      <c r="G3" s="59"/>
      <c r="H3" s="59"/>
      <c r="I3" s="59"/>
      <c r="J3" s="59"/>
      <c r="K3" s="59"/>
    </row>
    <row r="4" spans="1:11" x14ac:dyDescent="0.2">
      <c r="A4" s="140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1" ht="15.95" customHeight="1" x14ac:dyDescent="0.2">
      <c r="A5" s="21" t="s">
        <v>232</v>
      </c>
    </row>
    <row r="6" spans="1:11" s="141" customFormat="1" ht="31.5" customHeight="1" x14ac:dyDescent="0.2">
      <c r="A6" s="63" t="s">
        <v>95</v>
      </c>
      <c r="B6" s="2" t="s">
        <v>140</v>
      </c>
      <c r="C6" s="2" t="s">
        <v>141</v>
      </c>
      <c r="D6" s="2" t="s">
        <v>142</v>
      </c>
      <c r="E6" s="2" t="s">
        <v>143</v>
      </c>
      <c r="F6" s="2" t="s">
        <v>144</v>
      </c>
    </row>
    <row r="7" spans="1:11" ht="15" customHeight="1" x14ac:dyDescent="0.25">
      <c r="A7" s="32" t="s">
        <v>63</v>
      </c>
      <c r="B7" s="33">
        <v>0.13308625044483599</v>
      </c>
      <c r="C7" s="33">
        <v>0.15455541172956289</v>
      </c>
      <c r="D7" s="33">
        <v>0.23181818181818181</v>
      </c>
      <c r="E7" s="33">
        <v>0.303021238408615</v>
      </c>
      <c r="F7" s="33">
        <v>0.31997219647822056</v>
      </c>
      <c r="G7" s="142"/>
      <c r="I7" s="142"/>
      <c r="J7" s="143"/>
      <c r="K7" s="144"/>
    </row>
    <row r="8" spans="1:11" ht="15" customHeight="1" x14ac:dyDescent="0.25">
      <c r="A8" s="32" t="s">
        <v>2</v>
      </c>
      <c r="B8" s="33">
        <v>0.25915928166581315</v>
      </c>
      <c r="C8" s="33">
        <v>0.31239669421487604</v>
      </c>
      <c r="D8" s="33">
        <v>0.40254010695187165</v>
      </c>
      <c r="E8" s="33">
        <v>0.43852826802273409</v>
      </c>
      <c r="F8" s="33">
        <v>0.48934198331788692</v>
      </c>
      <c r="G8" s="142"/>
      <c r="I8" s="142"/>
      <c r="J8" s="143"/>
      <c r="K8" s="144"/>
    </row>
    <row r="9" spans="1:11" ht="15" customHeight="1" x14ac:dyDescent="0.25">
      <c r="A9" s="32" t="s">
        <v>3</v>
      </c>
      <c r="B9" s="33">
        <v>0.60775446788935084</v>
      </c>
      <c r="C9" s="33">
        <v>0.53304789405556108</v>
      </c>
      <c r="D9" s="33">
        <v>0.36564171122994654</v>
      </c>
      <c r="E9" s="33">
        <v>0.25845049356865091</v>
      </c>
      <c r="F9" s="33">
        <v>0.19068582020389249</v>
      </c>
      <c r="G9" s="142"/>
      <c r="I9" s="142"/>
      <c r="J9" s="143"/>
      <c r="K9" s="144"/>
    </row>
    <row r="10" spans="1:11" ht="15" customHeight="1" x14ac:dyDescent="0.25">
      <c r="A10" s="25" t="s">
        <v>0</v>
      </c>
      <c r="B10" s="14">
        <v>1</v>
      </c>
      <c r="C10" s="14">
        <v>1</v>
      </c>
      <c r="D10" s="14">
        <v>1</v>
      </c>
      <c r="E10" s="14">
        <v>1</v>
      </c>
      <c r="F10" s="14">
        <v>1</v>
      </c>
      <c r="G10" s="142"/>
      <c r="I10" s="142"/>
      <c r="J10" s="143"/>
      <c r="K10" s="144"/>
    </row>
    <row r="11" spans="1:11" ht="15" customHeight="1" x14ac:dyDescent="0.25">
      <c r="I11" s="142"/>
      <c r="J11" s="143"/>
      <c r="K11" s="144"/>
    </row>
    <row r="12" spans="1:11" ht="15" customHeight="1" x14ac:dyDescent="0.25">
      <c r="I12" s="142"/>
      <c r="J12" s="143"/>
      <c r="K12" s="144"/>
    </row>
    <row r="13" spans="1:11" s="59" customFormat="1" ht="15.95" customHeight="1" x14ac:dyDescent="0.25">
      <c r="A13" s="21" t="s">
        <v>233</v>
      </c>
    </row>
    <row r="14" spans="1:11" ht="31.5" customHeight="1" x14ac:dyDescent="0.2">
      <c r="A14" s="63" t="s">
        <v>95</v>
      </c>
      <c r="B14" s="2" t="s">
        <v>140</v>
      </c>
      <c r="C14" s="2" t="s">
        <v>141</v>
      </c>
      <c r="D14" s="2" t="s">
        <v>142</v>
      </c>
      <c r="E14" s="2" t="s">
        <v>143</v>
      </c>
      <c r="F14" s="2" t="s">
        <v>144</v>
      </c>
      <c r="G14" s="2" t="s">
        <v>146</v>
      </c>
    </row>
    <row r="15" spans="1:11" ht="15" customHeight="1" x14ac:dyDescent="0.2">
      <c r="A15" s="32" t="s">
        <v>63</v>
      </c>
      <c r="B15" s="33">
        <v>0.13308625044483599</v>
      </c>
      <c r="C15" s="33">
        <v>0.13960320626745493</v>
      </c>
      <c r="D15" s="33">
        <v>0.14725089530229618</v>
      </c>
      <c r="E15" s="33">
        <v>0.15281816626753336</v>
      </c>
      <c r="F15" s="33">
        <v>0.15658766484837086</v>
      </c>
      <c r="G15" s="64">
        <f>(F15-B15)*100</f>
        <v>2.3501414403534868</v>
      </c>
    </row>
    <row r="16" spans="1:11" ht="15" customHeight="1" x14ac:dyDescent="0.2">
      <c r="A16" s="32" t="s">
        <v>2</v>
      </c>
      <c r="B16" s="33">
        <v>0.25915928166581315</v>
      </c>
      <c r="C16" s="33">
        <v>0.27531947819568869</v>
      </c>
      <c r="D16" s="33">
        <v>0.28587030035590344</v>
      </c>
      <c r="E16" s="33">
        <v>0.29132633424563803</v>
      </c>
      <c r="F16" s="33">
        <v>0.29579179467887223</v>
      </c>
      <c r="G16" s="64">
        <f t="shared" ref="G16:G17" si="0">(F16-B16)*100</f>
        <v>3.6632513013059089</v>
      </c>
    </row>
    <row r="17" spans="1:8" ht="15" customHeight="1" x14ac:dyDescent="0.2">
      <c r="A17" s="32" t="s">
        <v>3</v>
      </c>
      <c r="B17" s="33">
        <v>0.60775446788935084</v>
      </c>
      <c r="C17" s="33">
        <v>0.58507731553685638</v>
      </c>
      <c r="D17" s="33">
        <v>0.56687880434180038</v>
      </c>
      <c r="E17" s="33">
        <v>0.55585549948682855</v>
      </c>
      <c r="F17" s="33">
        <v>0.54762054047275688</v>
      </c>
      <c r="G17" s="64">
        <f t="shared" si="0"/>
        <v>-6.0133927416593957</v>
      </c>
    </row>
    <row r="18" spans="1:8" ht="15" customHeight="1" x14ac:dyDescent="0.2">
      <c r="A18" s="25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51"/>
    </row>
    <row r="19" spans="1:8" ht="15" customHeight="1" x14ac:dyDescent="0.2"/>
    <row r="20" spans="1:8" ht="15" customHeight="1" x14ac:dyDescent="0.2"/>
    <row r="21" spans="1:8" ht="15" customHeight="1" x14ac:dyDescent="0.2">
      <c r="A21" s="21" t="s">
        <v>234</v>
      </c>
      <c r="B21" s="59"/>
      <c r="C21" s="59"/>
      <c r="D21" s="59"/>
      <c r="E21" s="59"/>
      <c r="F21" s="59"/>
      <c r="G21" s="59"/>
      <c r="H21" s="59"/>
    </row>
    <row r="22" spans="1:8" ht="15" customHeight="1" x14ac:dyDescent="0.2">
      <c r="A22" s="21" t="s">
        <v>10</v>
      </c>
      <c r="B22" s="59"/>
      <c r="C22" s="59"/>
      <c r="D22" s="59"/>
      <c r="E22" s="59"/>
      <c r="F22" s="59"/>
      <c r="G22" s="59"/>
      <c r="H22" s="59"/>
    </row>
    <row r="23" spans="1:8" ht="31.5" customHeight="1" x14ac:dyDescent="0.2">
      <c r="A23" s="63" t="s">
        <v>95</v>
      </c>
      <c r="B23" s="2" t="s">
        <v>140</v>
      </c>
      <c r="C23" s="2" t="s">
        <v>141</v>
      </c>
      <c r="D23" s="2" t="s">
        <v>142</v>
      </c>
      <c r="E23" s="2" t="s">
        <v>143</v>
      </c>
      <c r="F23" s="2" t="s">
        <v>144</v>
      </c>
      <c r="G23" s="2" t="s">
        <v>146</v>
      </c>
    </row>
    <row r="24" spans="1:8" ht="15" customHeight="1" x14ac:dyDescent="0.2">
      <c r="A24" s="32" t="s">
        <v>63</v>
      </c>
      <c r="B24" s="33">
        <v>0.13681563036127722</v>
      </c>
      <c r="C24" s="33">
        <v>0.14126800049540064</v>
      </c>
      <c r="D24" s="33">
        <v>0.14892938355952956</v>
      </c>
      <c r="E24" s="33">
        <v>0.15466330751148097</v>
      </c>
      <c r="F24" s="33">
        <v>0.15881085906118408</v>
      </c>
      <c r="G24" s="64">
        <f>(F24-B24)*100</f>
        <v>2.1995228699906861</v>
      </c>
    </row>
    <row r="25" spans="1:8" ht="15" customHeight="1" x14ac:dyDescent="0.2">
      <c r="A25" s="32" t="s">
        <v>2</v>
      </c>
      <c r="B25" s="33">
        <v>0.23850292319736163</v>
      </c>
      <c r="C25" s="33">
        <v>0.25080784084128038</v>
      </c>
      <c r="D25" s="33">
        <v>0.2608682231162604</v>
      </c>
      <c r="E25" s="33">
        <v>0.26581299159880578</v>
      </c>
      <c r="F25" s="33">
        <v>0.26990472124657988</v>
      </c>
      <c r="G25" s="64">
        <f t="shared" ref="G25:G26" si="1">(F25-B25)*100</f>
        <v>3.140179804921825</v>
      </c>
    </row>
    <row r="26" spans="1:8" ht="15" customHeight="1" x14ac:dyDescent="0.2">
      <c r="A26" s="32" t="s">
        <v>3</v>
      </c>
      <c r="B26" s="33">
        <v>0.62468144644136114</v>
      </c>
      <c r="C26" s="33">
        <v>0.60792415866331895</v>
      </c>
      <c r="D26" s="33">
        <v>0.59020239332420998</v>
      </c>
      <c r="E26" s="33">
        <v>0.57952370088971328</v>
      </c>
      <c r="F26" s="33">
        <v>0.57128441969223609</v>
      </c>
      <c r="G26" s="64">
        <f t="shared" si="1"/>
        <v>-5.3397026749125054</v>
      </c>
    </row>
    <row r="27" spans="1:8" ht="15" customHeight="1" x14ac:dyDescent="0.2">
      <c r="A27" s="25" t="s">
        <v>0</v>
      </c>
      <c r="B27" s="14">
        <v>1</v>
      </c>
      <c r="C27" s="14">
        <v>1</v>
      </c>
      <c r="D27" s="14">
        <v>1</v>
      </c>
      <c r="E27" s="14">
        <v>1</v>
      </c>
      <c r="F27" s="14">
        <v>1</v>
      </c>
      <c r="G27" s="51"/>
    </row>
    <row r="28" spans="1:8" ht="15" customHeight="1" x14ac:dyDescent="0.2"/>
    <row r="29" spans="1:8" ht="15" customHeight="1" x14ac:dyDescent="0.2"/>
    <row r="30" spans="1:8" ht="15" customHeight="1" x14ac:dyDescent="0.2">
      <c r="A30" s="21" t="s">
        <v>234</v>
      </c>
      <c r="B30" s="59"/>
      <c r="C30" s="59"/>
      <c r="D30" s="59"/>
      <c r="E30" s="59"/>
      <c r="F30" s="59"/>
      <c r="G30" s="59"/>
      <c r="H30" s="59"/>
    </row>
    <row r="31" spans="1:8" ht="15" customHeight="1" x14ac:dyDescent="0.2">
      <c r="A31" s="21" t="s">
        <v>11</v>
      </c>
      <c r="B31" s="59"/>
      <c r="C31" s="59"/>
      <c r="D31" s="59"/>
      <c r="E31" s="59"/>
      <c r="F31" s="59"/>
      <c r="G31" s="59"/>
      <c r="H31" s="59"/>
    </row>
    <row r="32" spans="1:8" ht="31.5" customHeight="1" x14ac:dyDescent="0.2">
      <c r="A32" s="63" t="s">
        <v>95</v>
      </c>
      <c r="B32" s="2" t="s">
        <v>140</v>
      </c>
      <c r="C32" s="2" t="s">
        <v>141</v>
      </c>
      <c r="D32" s="2" t="s">
        <v>142</v>
      </c>
      <c r="E32" s="2" t="s">
        <v>143</v>
      </c>
      <c r="F32" s="2" t="s">
        <v>144</v>
      </c>
      <c r="G32" s="2" t="s">
        <v>146</v>
      </c>
    </row>
    <row r="33" spans="1:8" ht="15" customHeight="1" x14ac:dyDescent="0.2">
      <c r="A33" s="32" t="s">
        <v>63</v>
      </c>
      <c r="B33" s="33">
        <v>0.12902816544024359</v>
      </c>
      <c r="C33" s="33">
        <v>0.1376731193462909</v>
      </c>
      <c r="D33" s="33">
        <v>0.14529020781499777</v>
      </c>
      <c r="E33" s="33">
        <v>0.15066142626923121</v>
      </c>
      <c r="F33" s="33">
        <v>0.15399334254206201</v>
      </c>
      <c r="G33" s="64">
        <f>(F33-B33)*100</f>
        <v>2.4965177101818421</v>
      </c>
    </row>
    <row r="34" spans="1:8" ht="15" customHeight="1" x14ac:dyDescent="0.2">
      <c r="A34" s="32" t="s">
        <v>2</v>
      </c>
      <c r="B34" s="33">
        <v>0.28163627795700874</v>
      </c>
      <c r="C34" s="33">
        <v>0.30373715881945984</v>
      </c>
      <c r="D34" s="33">
        <v>0.31507590235459559</v>
      </c>
      <c r="E34" s="33">
        <v>0.32114824991594493</v>
      </c>
      <c r="F34" s="33">
        <v>0.3260003170218066</v>
      </c>
      <c r="G34" s="64">
        <f t="shared" ref="G34:G35" si="2">(F34-B34)*100</f>
        <v>4.4364039064797858</v>
      </c>
    </row>
    <row r="35" spans="1:8" ht="15" customHeight="1" x14ac:dyDescent="0.2">
      <c r="A35" s="32" t="s">
        <v>3</v>
      </c>
      <c r="B35" s="33">
        <v>0.58933555660274772</v>
      </c>
      <c r="C35" s="33">
        <v>0.55858972183424926</v>
      </c>
      <c r="D35" s="33">
        <v>0.53963388983040661</v>
      </c>
      <c r="E35" s="33">
        <v>0.52819032381482378</v>
      </c>
      <c r="F35" s="33">
        <v>0.52000634043613148</v>
      </c>
      <c r="G35" s="64">
        <f t="shared" si="2"/>
        <v>-6.9329216166616252</v>
      </c>
    </row>
    <row r="36" spans="1:8" ht="15" customHeight="1" x14ac:dyDescent="0.2">
      <c r="A36" s="25" t="s">
        <v>0</v>
      </c>
      <c r="B36" s="14">
        <v>1</v>
      </c>
      <c r="C36" s="14">
        <v>1</v>
      </c>
      <c r="D36" s="14">
        <v>1</v>
      </c>
      <c r="E36" s="14">
        <v>1</v>
      </c>
      <c r="F36" s="14">
        <v>1</v>
      </c>
      <c r="G36" s="51"/>
    </row>
    <row r="37" spans="1:8" ht="15" customHeight="1" x14ac:dyDescent="0.2"/>
    <row r="38" spans="1:8" ht="15" customHeight="1" x14ac:dyDescent="0.2"/>
    <row r="39" spans="1:8" ht="15" customHeight="1" x14ac:dyDescent="0.2">
      <c r="A39" s="21" t="s">
        <v>234</v>
      </c>
      <c r="B39" s="59"/>
      <c r="C39" s="59"/>
      <c r="D39" s="59"/>
      <c r="E39" s="59"/>
      <c r="F39" s="59"/>
      <c r="G39" s="59"/>
      <c r="H39" s="59"/>
    </row>
    <row r="40" spans="1:8" ht="15" customHeight="1" x14ac:dyDescent="0.2">
      <c r="A40" s="65" t="s">
        <v>96</v>
      </c>
      <c r="B40" s="59"/>
      <c r="C40" s="59"/>
      <c r="D40" s="59"/>
      <c r="E40" s="59"/>
      <c r="F40" s="59"/>
      <c r="G40" s="59"/>
      <c r="H40" s="59"/>
    </row>
    <row r="41" spans="1:8" ht="31.5" customHeight="1" x14ac:dyDescent="0.2">
      <c r="A41" s="63" t="s">
        <v>95</v>
      </c>
      <c r="B41" s="2" t="s">
        <v>140</v>
      </c>
      <c r="C41" s="2" t="s">
        <v>141</v>
      </c>
      <c r="D41" s="2" t="s">
        <v>142</v>
      </c>
      <c r="E41" s="2" t="s">
        <v>143</v>
      </c>
      <c r="F41" s="2" t="s">
        <v>144</v>
      </c>
      <c r="G41" s="2" t="s">
        <v>146</v>
      </c>
    </row>
    <row r="42" spans="1:8" ht="15" customHeight="1" x14ac:dyDescent="0.2">
      <c r="A42" s="32" t="s">
        <v>63</v>
      </c>
      <c r="B42" s="33">
        <v>9.6490920358742294E-2</v>
      </c>
      <c r="C42" s="33">
        <v>0.10349667469092987</v>
      </c>
      <c r="D42" s="33">
        <v>0.11109264393693292</v>
      </c>
      <c r="E42" s="33">
        <v>0.11634785027708841</v>
      </c>
      <c r="F42" s="33">
        <v>0.11991926853268403</v>
      </c>
      <c r="G42" s="64">
        <f>(F42-B42)*100</f>
        <v>2.3428348173941735</v>
      </c>
    </row>
    <row r="43" spans="1:8" ht="15" customHeight="1" x14ac:dyDescent="0.2">
      <c r="A43" s="32" t="s">
        <v>2</v>
      </c>
      <c r="B43" s="33">
        <v>0.20625343482887243</v>
      </c>
      <c r="C43" s="33">
        <v>0.2227671467624138</v>
      </c>
      <c r="D43" s="33">
        <v>0.23310946081727318</v>
      </c>
      <c r="E43" s="33">
        <v>0.23893293508737254</v>
      </c>
      <c r="F43" s="33">
        <v>0.24342979450824911</v>
      </c>
      <c r="G43" s="64">
        <f t="shared" ref="G43:G44" si="3">(F43-B43)*100</f>
        <v>3.7176359679376687</v>
      </c>
    </row>
    <row r="44" spans="1:8" ht="15" customHeight="1" x14ac:dyDescent="0.2">
      <c r="A44" s="32" t="s">
        <v>3</v>
      </c>
      <c r="B44" s="33">
        <v>0.69725564481238522</v>
      </c>
      <c r="C44" s="33">
        <v>0.67373617854665635</v>
      </c>
      <c r="D44" s="33">
        <v>0.6557978952457939</v>
      </c>
      <c r="E44" s="33">
        <v>0.64471921463553905</v>
      </c>
      <c r="F44" s="33">
        <v>0.63665093695906683</v>
      </c>
      <c r="G44" s="64">
        <f t="shared" si="3"/>
        <v>-6.0604707853318391</v>
      </c>
    </row>
    <row r="45" spans="1:8" ht="15" customHeight="1" x14ac:dyDescent="0.2">
      <c r="A45" s="25" t="s">
        <v>0</v>
      </c>
      <c r="B45" s="14">
        <v>1</v>
      </c>
      <c r="C45" s="14">
        <v>1</v>
      </c>
      <c r="D45" s="14">
        <v>1</v>
      </c>
      <c r="E45" s="14">
        <v>1</v>
      </c>
      <c r="F45" s="14">
        <v>1</v>
      </c>
      <c r="G45" s="51"/>
    </row>
    <row r="46" spans="1:8" ht="15" customHeight="1" x14ac:dyDescent="0.2"/>
    <row r="47" spans="1:8" ht="15" customHeight="1" x14ac:dyDescent="0.2"/>
    <row r="48" spans="1:8" ht="15" customHeight="1" x14ac:dyDescent="0.2">
      <c r="A48" s="21" t="s">
        <v>234</v>
      </c>
      <c r="B48" s="59"/>
      <c r="C48" s="59"/>
      <c r="D48" s="59"/>
      <c r="E48" s="59"/>
      <c r="F48" s="59"/>
      <c r="G48" s="59"/>
      <c r="H48" s="59"/>
    </row>
    <row r="49" spans="1:8" ht="15" customHeight="1" x14ac:dyDescent="0.2">
      <c r="A49" s="65" t="s">
        <v>79</v>
      </c>
      <c r="B49" s="59"/>
      <c r="C49" s="59"/>
      <c r="D49" s="59"/>
      <c r="E49" s="59"/>
      <c r="F49" s="59"/>
      <c r="G49" s="59"/>
      <c r="H49" s="59"/>
    </row>
    <row r="50" spans="1:8" ht="31.5" customHeight="1" x14ac:dyDescent="0.2">
      <c r="A50" s="63" t="s">
        <v>95</v>
      </c>
      <c r="B50" s="2" t="s">
        <v>140</v>
      </c>
      <c r="C50" s="2" t="s">
        <v>141</v>
      </c>
      <c r="D50" s="2" t="s">
        <v>142</v>
      </c>
      <c r="E50" s="2" t="s">
        <v>143</v>
      </c>
      <c r="F50" s="2" t="s">
        <v>144</v>
      </c>
      <c r="G50" s="2" t="s">
        <v>146</v>
      </c>
    </row>
    <row r="51" spans="1:8" ht="15" customHeight="1" x14ac:dyDescent="0.2">
      <c r="A51" s="32" t="s">
        <v>63</v>
      </c>
      <c r="B51" s="33">
        <v>0.23849781071067699</v>
      </c>
      <c r="C51" s="33">
        <v>0.2427881812457732</v>
      </c>
      <c r="D51" s="33">
        <v>0.24692309294237696</v>
      </c>
      <c r="E51" s="33">
        <v>0.25152061498226774</v>
      </c>
      <c r="F51" s="33">
        <v>0.25446214604781348</v>
      </c>
      <c r="G51" s="64">
        <f>(F51-B51)*100</f>
        <v>1.5964335337136482</v>
      </c>
    </row>
    <row r="52" spans="1:8" ht="15" customHeight="1" x14ac:dyDescent="0.2">
      <c r="A52" s="32" t="s">
        <v>2</v>
      </c>
      <c r="B52" s="33">
        <v>0.4115527113506231</v>
      </c>
      <c r="C52" s="33">
        <v>0.42550313658729971</v>
      </c>
      <c r="D52" s="33">
        <v>0.43130844040900479</v>
      </c>
      <c r="E52" s="33">
        <v>0.43312265963980739</v>
      </c>
      <c r="F52" s="33">
        <v>0.43555529993673436</v>
      </c>
      <c r="G52" s="64">
        <f t="shared" ref="G52:G53" si="4">(F52-B52)*100</f>
        <v>2.4002588586111262</v>
      </c>
    </row>
    <row r="53" spans="1:8" ht="15" customHeight="1" x14ac:dyDescent="0.2">
      <c r="A53" s="32" t="s">
        <v>3</v>
      </c>
      <c r="B53" s="33">
        <v>0.3499494779386999</v>
      </c>
      <c r="C53" s="33">
        <v>0.33170868216692706</v>
      </c>
      <c r="D53" s="33">
        <v>0.32176846664861825</v>
      </c>
      <c r="E53" s="33">
        <v>0.31535672537792481</v>
      </c>
      <c r="F53" s="33">
        <v>0.30998255401545216</v>
      </c>
      <c r="G53" s="64">
        <f t="shared" si="4"/>
        <v>-3.9966923923247744</v>
      </c>
    </row>
    <row r="54" spans="1:8" ht="15" customHeight="1" x14ac:dyDescent="0.2">
      <c r="A54" s="25" t="s">
        <v>0</v>
      </c>
      <c r="B54" s="14">
        <v>1</v>
      </c>
      <c r="C54" s="14">
        <v>1</v>
      </c>
      <c r="D54" s="14">
        <v>1</v>
      </c>
      <c r="E54" s="14">
        <v>1</v>
      </c>
      <c r="F54" s="14">
        <v>1</v>
      </c>
      <c r="G54" s="51"/>
    </row>
    <row r="55" spans="1:8" ht="15" customHeight="1" x14ac:dyDescent="0.2"/>
    <row r="56" spans="1:8" ht="15" customHeight="1" x14ac:dyDescent="0.2"/>
    <row r="57" spans="1:8" ht="15" customHeight="1" x14ac:dyDescent="0.2">
      <c r="A57" s="21" t="s">
        <v>234</v>
      </c>
      <c r="B57" s="59"/>
      <c r="C57" s="59"/>
      <c r="D57" s="59"/>
      <c r="E57" s="59"/>
      <c r="F57" s="59"/>
      <c r="G57" s="59"/>
      <c r="H57" s="59"/>
    </row>
    <row r="58" spans="1:8" ht="15" customHeight="1" x14ac:dyDescent="0.2">
      <c r="A58" s="65" t="s">
        <v>34</v>
      </c>
      <c r="B58" s="59"/>
      <c r="C58" s="59"/>
      <c r="D58" s="59"/>
      <c r="E58" s="59"/>
      <c r="F58" s="59"/>
      <c r="G58" s="59"/>
      <c r="H58" s="59"/>
    </row>
    <row r="59" spans="1:8" ht="31.5" customHeight="1" x14ac:dyDescent="0.2">
      <c r="A59" s="63" t="s">
        <v>95</v>
      </c>
      <c r="B59" s="2" t="s">
        <v>140</v>
      </c>
      <c r="C59" s="2" t="s">
        <v>141</v>
      </c>
      <c r="D59" s="2" t="s">
        <v>142</v>
      </c>
      <c r="E59" s="2" t="s">
        <v>143</v>
      </c>
      <c r="F59" s="2" t="s">
        <v>144</v>
      </c>
      <c r="G59" s="2" t="s">
        <v>146</v>
      </c>
    </row>
    <row r="60" spans="1:8" ht="15" customHeight="1" x14ac:dyDescent="0.2">
      <c r="A60" s="32" t="s">
        <v>63</v>
      </c>
      <c r="B60" s="33">
        <v>0.19226647615645651</v>
      </c>
      <c r="C60" s="33">
        <v>0.20004602606749095</v>
      </c>
      <c r="D60" s="33">
        <v>0.20796853431159351</v>
      </c>
      <c r="E60" s="33">
        <v>0.2142521676300578</v>
      </c>
      <c r="F60" s="33">
        <v>0.21855048060057533</v>
      </c>
      <c r="G60" s="64">
        <f>(F60-B60)*100</f>
        <v>2.6284004444118825</v>
      </c>
    </row>
    <row r="61" spans="1:8" ht="15" customHeight="1" x14ac:dyDescent="0.2">
      <c r="A61" s="32" t="s">
        <v>2</v>
      </c>
      <c r="B61" s="33">
        <v>0.30347681133535748</v>
      </c>
      <c r="C61" s="33">
        <v>0.31883512207368353</v>
      </c>
      <c r="D61" s="33">
        <v>0.32880131611292857</v>
      </c>
      <c r="E61" s="33">
        <v>0.33323699421965319</v>
      </c>
      <c r="F61" s="33">
        <v>0.33738511190626536</v>
      </c>
      <c r="G61" s="64">
        <f t="shared" ref="G61:G62" si="5">(F61-B61)*100</f>
        <v>3.3908300570907879</v>
      </c>
    </row>
    <row r="62" spans="1:8" ht="15" customHeight="1" x14ac:dyDescent="0.2">
      <c r="A62" s="32" t="s">
        <v>3</v>
      </c>
      <c r="B62" s="33">
        <v>0.50425671250818593</v>
      </c>
      <c r="C62" s="33">
        <v>0.48111885185882552</v>
      </c>
      <c r="D62" s="33">
        <v>0.46323014957547792</v>
      </c>
      <c r="E62" s="33">
        <v>0.45251083815028903</v>
      </c>
      <c r="F62" s="33">
        <v>0.44406440749315934</v>
      </c>
      <c r="G62" s="64">
        <f t="shared" si="5"/>
        <v>-6.0192305015026593</v>
      </c>
    </row>
    <row r="63" spans="1:8" ht="15" customHeight="1" x14ac:dyDescent="0.2">
      <c r="A63" s="25" t="s">
        <v>0</v>
      </c>
      <c r="B63" s="14">
        <v>1</v>
      </c>
      <c r="C63" s="14">
        <v>1</v>
      </c>
      <c r="D63" s="14">
        <v>1</v>
      </c>
      <c r="E63" s="14">
        <v>1</v>
      </c>
      <c r="F63" s="14">
        <v>1</v>
      </c>
      <c r="G63" s="51"/>
    </row>
    <row r="64" spans="1:8" ht="15" customHeight="1" x14ac:dyDescent="0.2"/>
    <row r="65" spans="1:8" ht="15" customHeight="1" x14ac:dyDescent="0.2"/>
    <row r="66" spans="1:8" ht="15" customHeight="1" x14ac:dyDescent="0.2">
      <c r="A66" s="21" t="s">
        <v>234</v>
      </c>
      <c r="B66" s="59"/>
      <c r="C66" s="59"/>
      <c r="D66" s="59"/>
      <c r="E66" s="59"/>
      <c r="F66" s="59"/>
      <c r="G66" s="59"/>
      <c r="H66" s="59"/>
    </row>
    <row r="67" spans="1:8" ht="15" customHeight="1" x14ac:dyDescent="0.2">
      <c r="A67" s="65" t="s">
        <v>35</v>
      </c>
      <c r="B67" s="59"/>
      <c r="C67" s="59"/>
      <c r="D67" s="59"/>
      <c r="E67" s="59"/>
      <c r="F67" s="59"/>
      <c r="G67" s="59"/>
      <c r="H67" s="59"/>
    </row>
    <row r="68" spans="1:8" ht="31.5" customHeight="1" x14ac:dyDescent="0.2">
      <c r="A68" s="63" t="s">
        <v>95</v>
      </c>
      <c r="B68" s="2" t="s">
        <v>140</v>
      </c>
      <c r="C68" s="2" t="s">
        <v>141</v>
      </c>
      <c r="D68" s="2" t="s">
        <v>142</v>
      </c>
      <c r="E68" s="2" t="s">
        <v>143</v>
      </c>
      <c r="F68" s="2" t="s">
        <v>144</v>
      </c>
      <c r="G68" s="2" t="s">
        <v>146</v>
      </c>
    </row>
    <row r="69" spans="1:8" ht="15" customHeight="1" x14ac:dyDescent="0.2">
      <c r="A69" s="32" t="s">
        <v>63</v>
      </c>
      <c r="B69" s="33">
        <v>0.12310132991291434</v>
      </c>
      <c r="C69" s="33">
        <v>0.12653704796043377</v>
      </c>
      <c r="D69" s="33">
        <v>0.13333956269856101</v>
      </c>
      <c r="E69" s="33">
        <v>0.13833326652503308</v>
      </c>
      <c r="F69" s="33">
        <v>0.14187387246058514</v>
      </c>
      <c r="G69" s="64">
        <f>(F69-B69)*100</f>
        <v>1.8772542547670801</v>
      </c>
    </row>
    <row r="70" spans="1:8" ht="15" customHeight="1" x14ac:dyDescent="0.2">
      <c r="A70" s="32" t="s">
        <v>2</v>
      </c>
      <c r="B70" s="33">
        <v>0.27524809289137919</v>
      </c>
      <c r="C70" s="33">
        <v>0.2849494078678706</v>
      </c>
      <c r="D70" s="33">
        <v>0.29412986150044645</v>
      </c>
      <c r="E70" s="33">
        <v>0.29923437687898347</v>
      </c>
      <c r="F70" s="33">
        <v>0.3035532198603812</v>
      </c>
      <c r="G70" s="64">
        <f t="shared" ref="G70:G71" si="6">(F70-B70)*100</f>
        <v>2.8305126969002004</v>
      </c>
    </row>
    <row r="71" spans="1:8" ht="15" customHeight="1" x14ac:dyDescent="0.2">
      <c r="A71" s="32" t="s">
        <v>3</v>
      </c>
      <c r="B71" s="33">
        <v>0.60165057719570647</v>
      </c>
      <c r="C71" s="33">
        <v>0.58851354417169566</v>
      </c>
      <c r="D71" s="33">
        <v>0.57253057580099254</v>
      </c>
      <c r="E71" s="33">
        <v>0.56243235659598345</v>
      </c>
      <c r="F71" s="33">
        <v>0.55457290767903367</v>
      </c>
      <c r="G71" s="64">
        <f t="shared" si="6"/>
        <v>-4.7077669516672804</v>
      </c>
    </row>
    <row r="72" spans="1:8" ht="15" customHeight="1" x14ac:dyDescent="0.2">
      <c r="A72" s="25" t="s">
        <v>0</v>
      </c>
      <c r="B72" s="14">
        <v>1</v>
      </c>
      <c r="C72" s="14">
        <v>1</v>
      </c>
      <c r="D72" s="14">
        <v>1</v>
      </c>
      <c r="E72" s="14">
        <v>1</v>
      </c>
      <c r="F72" s="14">
        <v>1</v>
      </c>
      <c r="G72" s="51"/>
    </row>
    <row r="73" spans="1:8" ht="15" customHeight="1" x14ac:dyDescent="0.2"/>
    <row r="74" spans="1:8" ht="15" customHeight="1" x14ac:dyDescent="0.2"/>
    <row r="75" spans="1:8" ht="15" customHeight="1" x14ac:dyDescent="0.2">
      <c r="A75" s="21" t="s">
        <v>234</v>
      </c>
      <c r="B75" s="59"/>
      <c r="C75" s="59"/>
      <c r="D75" s="59"/>
      <c r="E75" s="59"/>
      <c r="F75" s="59"/>
      <c r="G75" s="59"/>
      <c r="H75" s="59"/>
    </row>
    <row r="76" spans="1:8" ht="15" customHeight="1" x14ac:dyDescent="0.2">
      <c r="A76" s="65" t="s">
        <v>36</v>
      </c>
      <c r="B76" s="59"/>
      <c r="C76" s="59"/>
      <c r="D76" s="59"/>
      <c r="E76" s="59"/>
      <c r="F76" s="59"/>
      <c r="G76" s="59"/>
      <c r="H76" s="59"/>
    </row>
    <row r="77" spans="1:8" ht="31.5" customHeight="1" x14ac:dyDescent="0.2">
      <c r="A77" s="63" t="s">
        <v>95</v>
      </c>
      <c r="B77" s="2" t="s">
        <v>140</v>
      </c>
      <c r="C77" s="2" t="s">
        <v>141</v>
      </c>
      <c r="D77" s="2" t="s">
        <v>142</v>
      </c>
      <c r="E77" s="2" t="s">
        <v>143</v>
      </c>
      <c r="F77" s="2" t="s">
        <v>144</v>
      </c>
      <c r="G77" s="2" t="s">
        <v>146</v>
      </c>
    </row>
    <row r="78" spans="1:8" ht="15" customHeight="1" x14ac:dyDescent="0.2">
      <c r="A78" s="32" t="s">
        <v>63</v>
      </c>
      <c r="B78" s="33">
        <v>1.3961494326150707E-2</v>
      </c>
      <c r="C78" s="33">
        <v>1.7229183508488278E-2</v>
      </c>
      <c r="D78" s="33">
        <v>1.9242068155111633E-2</v>
      </c>
      <c r="E78" s="33">
        <v>1.982796325995043E-2</v>
      </c>
      <c r="F78" s="33">
        <v>2.0219610119479516E-2</v>
      </c>
      <c r="G78" s="64">
        <f>(F78-B78)*100</f>
        <v>0.6258115793328809</v>
      </c>
    </row>
    <row r="79" spans="1:8" ht="15" customHeight="1" x14ac:dyDescent="0.2">
      <c r="A79" s="32" t="s">
        <v>2</v>
      </c>
      <c r="B79" s="33">
        <v>4.9725870202728548E-2</v>
      </c>
      <c r="C79" s="33">
        <v>6.5329426030719479E-2</v>
      </c>
      <c r="D79" s="33">
        <v>7.0701135918527225E-2</v>
      </c>
      <c r="E79" s="33">
        <v>7.2994119648150849E-2</v>
      </c>
      <c r="F79" s="33">
        <v>7.4348183621148353E-2</v>
      </c>
      <c r="G79" s="64">
        <f t="shared" ref="G79:G80" si="7">(F79-B79)*100</f>
        <v>2.4622313418419806</v>
      </c>
    </row>
    <row r="80" spans="1:8" ht="15" customHeight="1" x14ac:dyDescent="0.2">
      <c r="A80" s="32" t="s">
        <v>3</v>
      </c>
      <c r="B80" s="33">
        <v>0.93631263547112076</v>
      </c>
      <c r="C80" s="33">
        <v>0.91744139046079221</v>
      </c>
      <c r="D80" s="33">
        <v>0.91005679592636113</v>
      </c>
      <c r="E80" s="33">
        <v>0.90717791709189877</v>
      </c>
      <c r="F80" s="33">
        <v>0.90543220625937215</v>
      </c>
      <c r="G80" s="64">
        <f t="shared" si="7"/>
        <v>-3.0880429211748606</v>
      </c>
    </row>
    <row r="81" spans="1:8" ht="15" customHeight="1" x14ac:dyDescent="0.2">
      <c r="A81" s="25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51"/>
    </row>
    <row r="82" spans="1:8" ht="15" customHeight="1" x14ac:dyDescent="0.2"/>
    <row r="83" spans="1:8" ht="15" customHeight="1" x14ac:dyDescent="0.2"/>
    <row r="84" spans="1:8" ht="15" customHeight="1" x14ac:dyDescent="0.2">
      <c r="A84" s="21" t="s">
        <v>234</v>
      </c>
      <c r="B84" s="59"/>
      <c r="C84" s="59"/>
      <c r="D84" s="59"/>
      <c r="E84" s="59"/>
      <c r="F84" s="59"/>
      <c r="G84" s="59"/>
      <c r="H84" s="59"/>
    </row>
    <row r="85" spans="1:8" ht="15" customHeight="1" x14ac:dyDescent="0.2">
      <c r="A85" s="65" t="s">
        <v>80</v>
      </c>
      <c r="B85" s="59"/>
      <c r="C85" s="59"/>
      <c r="D85" s="59"/>
      <c r="E85" s="59"/>
      <c r="F85" s="59"/>
      <c r="G85" s="59"/>
      <c r="H85" s="59"/>
    </row>
    <row r="86" spans="1:8" ht="31.5" customHeight="1" x14ac:dyDescent="0.2">
      <c r="A86" s="63" t="s">
        <v>95</v>
      </c>
      <c r="B86" s="2" t="s">
        <v>140</v>
      </c>
      <c r="C86" s="2" t="s">
        <v>141</v>
      </c>
      <c r="D86" s="2" t="s">
        <v>142</v>
      </c>
      <c r="E86" s="2" t="s">
        <v>143</v>
      </c>
      <c r="F86" s="2" t="s">
        <v>144</v>
      </c>
      <c r="G86" s="2" t="s">
        <v>146</v>
      </c>
    </row>
    <row r="87" spans="1:8" ht="15" customHeight="1" x14ac:dyDescent="0.2">
      <c r="A87" s="32" t="s">
        <v>63</v>
      </c>
      <c r="B87" s="33">
        <v>0.19677251431546069</v>
      </c>
      <c r="C87" s="33">
        <v>0.19929328621908127</v>
      </c>
      <c r="D87" s="33">
        <v>0.20256369678746636</v>
      </c>
      <c r="E87" s="33">
        <v>0.20770845830833834</v>
      </c>
      <c r="F87" s="33">
        <v>0.20996803254867771</v>
      </c>
      <c r="G87" s="64">
        <f>(F87-B87)*100</f>
        <v>1.3195518233217018</v>
      </c>
    </row>
    <row r="88" spans="1:8" ht="15" customHeight="1" x14ac:dyDescent="0.2">
      <c r="A88" s="32" t="s">
        <v>2</v>
      </c>
      <c r="B88" s="33">
        <v>0.46694429984383135</v>
      </c>
      <c r="C88" s="33">
        <v>0.47862190812720851</v>
      </c>
      <c r="D88" s="33">
        <v>0.48472859629688242</v>
      </c>
      <c r="E88" s="33">
        <v>0.48620275944811037</v>
      </c>
      <c r="F88" s="33">
        <v>0.48677709968032551</v>
      </c>
      <c r="G88" s="64">
        <f t="shared" ref="G88:G89" si="8">(F88-B88)*100</f>
        <v>1.9832799836494164</v>
      </c>
    </row>
    <row r="89" spans="1:8" ht="15" customHeight="1" x14ac:dyDescent="0.2">
      <c r="A89" s="32" t="s">
        <v>3</v>
      </c>
      <c r="B89" s="33">
        <v>0.33628318584070799</v>
      </c>
      <c r="C89" s="33">
        <v>0.32208480565371023</v>
      </c>
      <c r="D89" s="33">
        <v>0.3127077069156512</v>
      </c>
      <c r="E89" s="33">
        <v>0.30608878224355129</v>
      </c>
      <c r="F89" s="33">
        <v>0.30325486777099681</v>
      </c>
      <c r="G89" s="64">
        <f t="shared" si="8"/>
        <v>-3.3028318069711182</v>
      </c>
    </row>
    <row r="90" spans="1:8" ht="15" customHeight="1" x14ac:dyDescent="0.2">
      <c r="A90" s="25" t="s">
        <v>0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51"/>
    </row>
    <row r="91" spans="1:8" ht="15" customHeight="1" x14ac:dyDescent="0.2"/>
    <row r="92" spans="1:8" ht="15" customHeight="1" x14ac:dyDescent="0.2"/>
    <row r="93" spans="1:8" ht="15" customHeight="1" x14ac:dyDescent="0.2">
      <c r="A93" s="21" t="s">
        <v>234</v>
      </c>
      <c r="B93" s="59"/>
      <c r="C93" s="59"/>
      <c r="D93" s="59"/>
      <c r="E93" s="59"/>
      <c r="F93" s="59"/>
      <c r="G93" s="59"/>
    </row>
    <row r="94" spans="1:8" ht="15" customHeight="1" x14ac:dyDescent="0.2">
      <c r="A94" s="65" t="s">
        <v>131</v>
      </c>
      <c r="B94" s="59"/>
      <c r="C94" s="59"/>
      <c r="D94" s="59"/>
      <c r="E94" s="59"/>
      <c r="F94" s="59"/>
      <c r="G94" s="59"/>
    </row>
    <row r="95" spans="1:8" ht="27.75" x14ac:dyDescent="0.2">
      <c r="A95" s="63" t="s">
        <v>95</v>
      </c>
      <c r="B95" s="2" t="s">
        <v>140</v>
      </c>
      <c r="C95" s="2" t="s">
        <v>141</v>
      </c>
      <c r="D95" s="2" t="s">
        <v>142</v>
      </c>
      <c r="E95" s="2" t="s">
        <v>143</v>
      </c>
      <c r="F95" s="2" t="s">
        <v>144</v>
      </c>
      <c r="G95" s="2" t="s">
        <v>146</v>
      </c>
    </row>
    <row r="96" spans="1:8" ht="15" customHeight="1" x14ac:dyDescent="0.2">
      <c r="A96" s="32" t="s">
        <v>63</v>
      </c>
      <c r="B96" s="33">
        <v>0.21325343672893901</v>
      </c>
      <c r="C96" s="33">
        <v>0.22592684747449615</v>
      </c>
      <c r="D96" s="33">
        <v>0.23592976136875282</v>
      </c>
      <c r="E96" s="33">
        <v>0.2415045949989314</v>
      </c>
      <c r="F96" s="33">
        <v>0.24352868088631185</v>
      </c>
      <c r="G96" s="64">
        <f>(F96-B96)*100</f>
        <v>3.0275244157372843</v>
      </c>
    </row>
    <row r="97" spans="1:7" ht="15" customHeight="1" x14ac:dyDescent="0.2">
      <c r="A97" s="32" t="s">
        <v>2</v>
      </c>
      <c r="B97" s="33">
        <v>0.27493831512160732</v>
      </c>
      <c r="C97" s="33">
        <v>0.29435182881313759</v>
      </c>
      <c r="D97" s="33">
        <v>0.30211616389013957</v>
      </c>
      <c r="E97" s="33">
        <v>0.3092541141269502</v>
      </c>
      <c r="F97" s="33">
        <v>0.31662870159453305</v>
      </c>
      <c r="G97" s="64">
        <f t="shared" ref="G97:G98" si="9">(F97-B97)*100</f>
        <v>4.169038647292572</v>
      </c>
    </row>
    <row r="98" spans="1:7" ht="15" customHeight="1" x14ac:dyDescent="0.2">
      <c r="A98" s="32" t="s">
        <v>3</v>
      </c>
      <c r="B98" s="33">
        <v>0.51180824814945369</v>
      </c>
      <c r="C98" s="33">
        <v>0.47972132371236625</v>
      </c>
      <c r="D98" s="33">
        <v>0.46195407474110761</v>
      </c>
      <c r="E98" s="33">
        <v>0.4492412908741184</v>
      </c>
      <c r="F98" s="33">
        <v>0.4398426175191551</v>
      </c>
      <c r="G98" s="64">
        <f t="shared" si="9"/>
        <v>-7.1965630630298598</v>
      </c>
    </row>
    <row r="99" spans="1:7" ht="15" customHeight="1" x14ac:dyDescent="0.2">
      <c r="A99" s="25" t="s">
        <v>0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51"/>
    </row>
    <row r="100" spans="1:7" ht="15" customHeight="1" x14ac:dyDescent="0.2"/>
    <row r="101" spans="1:7" ht="15" customHeight="1" x14ac:dyDescent="0.2"/>
    <row r="102" spans="1:7" ht="15" customHeight="1" x14ac:dyDescent="0.2">
      <c r="A102" s="21" t="s">
        <v>234</v>
      </c>
      <c r="B102" s="59"/>
      <c r="C102" s="59"/>
      <c r="D102" s="59"/>
      <c r="E102" s="59"/>
      <c r="F102" s="59"/>
      <c r="G102" s="59"/>
    </row>
    <row r="103" spans="1:7" ht="15" customHeight="1" x14ac:dyDescent="0.2">
      <c r="A103" s="65" t="s">
        <v>129</v>
      </c>
      <c r="B103" s="59"/>
      <c r="C103" s="59"/>
      <c r="D103" s="59"/>
      <c r="E103" s="59"/>
      <c r="F103" s="59"/>
      <c r="G103" s="59"/>
    </row>
    <row r="104" spans="1:7" ht="27.75" x14ac:dyDescent="0.2">
      <c r="A104" s="63" t="s">
        <v>95</v>
      </c>
      <c r="B104" s="2" t="s">
        <v>140</v>
      </c>
      <c r="C104" s="2" t="s">
        <v>141</v>
      </c>
      <c r="D104" s="2" t="s">
        <v>142</v>
      </c>
      <c r="E104" s="2" t="s">
        <v>143</v>
      </c>
      <c r="F104" s="2" t="s">
        <v>144</v>
      </c>
      <c r="G104" s="2" t="s">
        <v>146</v>
      </c>
    </row>
    <row r="105" spans="1:7" ht="15" customHeight="1" x14ac:dyDescent="0.2">
      <c r="A105" s="32" t="s">
        <v>63</v>
      </c>
      <c r="B105" s="33">
        <v>0.19390079877027805</v>
      </c>
      <c r="C105" s="33">
        <v>0.20205334053803697</v>
      </c>
      <c r="D105" s="33">
        <v>0.21013519406890535</v>
      </c>
      <c r="E105" s="33">
        <v>0.21637602225220273</v>
      </c>
      <c r="F105" s="33">
        <v>0.22050096214485534</v>
      </c>
      <c r="G105" s="64">
        <f>(F105-B105)*100</f>
        <v>2.6600163374577295</v>
      </c>
    </row>
    <row r="106" spans="1:7" ht="15" customHeight="1" x14ac:dyDescent="0.2">
      <c r="A106" s="32" t="s">
        <v>2</v>
      </c>
      <c r="B106" s="33">
        <v>0.30125442617550985</v>
      </c>
      <c r="C106" s="33">
        <v>0.31693619977613957</v>
      </c>
      <c r="D106" s="33">
        <v>0.32673353685128653</v>
      </c>
      <c r="E106" s="33">
        <v>0.33136794416962306</v>
      </c>
      <c r="F106" s="33">
        <v>0.33576429876619074</v>
      </c>
      <c r="G106" s="64">
        <f t="shared" ref="G106:G107" si="10">(F106-B106)*100</f>
        <v>3.4509872590680892</v>
      </c>
    </row>
    <row r="107" spans="1:7" ht="15" customHeight="1" x14ac:dyDescent="0.2">
      <c r="A107" s="32" t="s">
        <v>3</v>
      </c>
      <c r="B107" s="33">
        <v>0.5048447750542121</v>
      </c>
      <c r="C107" s="33">
        <v>0.48101045968582345</v>
      </c>
      <c r="D107" s="33">
        <v>0.46313126907980812</v>
      </c>
      <c r="E107" s="33">
        <v>0.45225603357817418</v>
      </c>
      <c r="F107" s="33">
        <v>0.44373473908895394</v>
      </c>
      <c r="G107" s="64">
        <f t="shared" si="10"/>
        <v>-6.1110035965258156</v>
      </c>
    </row>
    <row r="108" spans="1:7" ht="15" customHeight="1" x14ac:dyDescent="0.2">
      <c r="A108" s="25" t="s">
        <v>0</v>
      </c>
      <c r="B108" s="14">
        <v>1</v>
      </c>
      <c r="C108" s="14">
        <v>1</v>
      </c>
      <c r="D108" s="14">
        <v>1</v>
      </c>
      <c r="E108" s="14">
        <v>1</v>
      </c>
      <c r="F108" s="14">
        <v>1</v>
      </c>
      <c r="G108" s="51"/>
    </row>
    <row r="109" spans="1:7" ht="15" customHeight="1" x14ac:dyDescent="0.2"/>
    <row r="111" spans="1:7" ht="15" customHeight="1" x14ac:dyDescent="0.2">
      <c r="A111" s="21" t="s">
        <v>219</v>
      </c>
    </row>
    <row r="112" spans="1:7" ht="27.75" x14ac:dyDescent="0.2">
      <c r="A112" s="63" t="s">
        <v>67</v>
      </c>
      <c r="B112" s="2" t="s">
        <v>140</v>
      </c>
      <c r="C112" s="2" t="s">
        <v>141</v>
      </c>
      <c r="D112" s="2" t="s">
        <v>142</v>
      </c>
      <c r="E112" s="2" t="s">
        <v>143</v>
      </c>
      <c r="F112" s="2" t="s">
        <v>144</v>
      </c>
      <c r="G112" s="141"/>
    </row>
    <row r="113" spans="1:7" ht="15" customHeight="1" x14ac:dyDescent="0.25">
      <c r="A113" s="32" t="s">
        <v>68</v>
      </c>
      <c r="B113" s="33">
        <v>0.2730381647585734</v>
      </c>
      <c r="C113" s="33">
        <v>0.32558000597431047</v>
      </c>
      <c r="D113" s="33">
        <v>0.45421122994652408</v>
      </c>
      <c r="E113" s="33">
        <v>0.53813939575231828</v>
      </c>
      <c r="F113" s="33">
        <v>0.57367933271547733</v>
      </c>
      <c r="G113" s="142"/>
    </row>
    <row r="114" spans="1:7" ht="15" customHeight="1" x14ac:dyDescent="0.25">
      <c r="A114" s="32" t="s">
        <v>77</v>
      </c>
      <c r="B114" s="33">
        <v>0.14643567020510195</v>
      </c>
      <c r="C114" s="33">
        <v>0.16588668724484715</v>
      </c>
      <c r="D114" s="33">
        <v>0.20862299465240641</v>
      </c>
      <c r="E114" s="33">
        <v>0.23257553096021538</v>
      </c>
      <c r="F114" s="33">
        <v>0.26459684893419833</v>
      </c>
      <c r="G114" s="142"/>
    </row>
    <row r="115" spans="1:7" ht="15" customHeight="1" x14ac:dyDescent="0.25">
      <c r="A115" s="32" t="s">
        <v>78</v>
      </c>
      <c r="B115" s="33">
        <v>0.5805261650363247</v>
      </c>
      <c r="C115" s="33">
        <v>0.50853330678084241</v>
      </c>
      <c r="D115" s="33">
        <v>0.33716577540106951</v>
      </c>
      <c r="E115" s="33">
        <v>0.22928507328746633</v>
      </c>
      <c r="F115" s="33">
        <v>0.16172381835032437</v>
      </c>
      <c r="G115" s="142"/>
    </row>
    <row r="116" spans="1:7" ht="15" customHeight="1" x14ac:dyDescent="0.25">
      <c r="A116" s="25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2"/>
    </row>
    <row r="117" spans="1:7" ht="15" customHeight="1" x14ac:dyDescent="0.2"/>
    <row r="118" spans="1:7" ht="15" customHeight="1" x14ac:dyDescent="0.2">
      <c r="A118" s="145"/>
    </row>
    <row r="119" spans="1:7" ht="15" customHeight="1" x14ac:dyDescent="0.2">
      <c r="A119" s="21" t="s">
        <v>220</v>
      </c>
    </row>
    <row r="120" spans="1:7" ht="27.75" x14ac:dyDescent="0.2">
      <c r="A120" s="63" t="s">
        <v>67</v>
      </c>
      <c r="B120" s="2" t="s">
        <v>140</v>
      </c>
      <c r="C120" s="2" t="s">
        <v>141</v>
      </c>
      <c r="D120" s="2" t="s">
        <v>142</v>
      </c>
      <c r="E120" s="2" t="s">
        <v>143</v>
      </c>
      <c r="F120" s="2" t="s">
        <v>144</v>
      </c>
      <c r="G120" s="2" t="s">
        <v>146</v>
      </c>
    </row>
    <row r="121" spans="1:7" ht="15" customHeight="1" x14ac:dyDescent="0.2">
      <c r="A121" s="32" t="s">
        <v>68</v>
      </c>
      <c r="B121" s="33">
        <v>0.2730381647585734</v>
      </c>
      <c r="C121" s="33">
        <v>0.28898722087217243</v>
      </c>
      <c r="D121" s="33">
        <v>0.30268978745578923</v>
      </c>
      <c r="E121" s="33">
        <v>0.31110481525829625</v>
      </c>
      <c r="F121" s="33">
        <v>0.31702614583986455</v>
      </c>
      <c r="G121" s="64">
        <f>(F121-B121)*100</f>
        <v>4.3987981081291148</v>
      </c>
    </row>
    <row r="122" spans="1:7" ht="15" customHeight="1" x14ac:dyDescent="0.2">
      <c r="A122" s="32" t="s">
        <v>77</v>
      </c>
      <c r="B122" s="33">
        <v>0.14643567020510195</v>
      </c>
      <c r="C122" s="33">
        <v>0.15234001910219674</v>
      </c>
      <c r="D122" s="33">
        <v>0.15700775004712117</v>
      </c>
      <c r="E122" s="33">
        <v>0.15970856140951079</v>
      </c>
      <c r="F122" s="33">
        <v>0.16207390223002488</v>
      </c>
      <c r="G122" s="64">
        <f t="shared" ref="G122:G123" si="11">(F122-B122)*100</f>
        <v>1.5638232024922927</v>
      </c>
    </row>
    <row r="123" spans="1:7" ht="15" customHeight="1" x14ac:dyDescent="0.2">
      <c r="A123" s="32" t="s">
        <v>78</v>
      </c>
      <c r="B123" s="33">
        <v>0.5805261650363247</v>
      </c>
      <c r="C123" s="33">
        <v>0.55867276002563082</v>
      </c>
      <c r="D123" s="33">
        <v>0.54030246249708958</v>
      </c>
      <c r="E123" s="33">
        <v>0.52918662333219291</v>
      </c>
      <c r="F123" s="33">
        <v>0.52089995193011052</v>
      </c>
      <c r="G123" s="64">
        <f t="shared" si="11"/>
        <v>-5.9626213106214188</v>
      </c>
    </row>
    <row r="124" spans="1:7" ht="15" customHeight="1" x14ac:dyDescent="0.2">
      <c r="A124" s="25" t="s">
        <v>0</v>
      </c>
      <c r="B124" s="14">
        <v>1</v>
      </c>
      <c r="C124" s="14">
        <v>1</v>
      </c>
      <c r="D124" s="14">
        <v>1</v>
      </c>
      <c r="E124" s="14">
        <v>1</v>
      </c>
      <c r="F124" s="14">
        <v>1</v>
      </c>
      <c r="G124" s="51"/>
    </row>
    <row r="125" spans="1:7" ht="15" customHeight="1" x14ac:dyDescent="0.2"/>
    <row r="126" spans="1:7" ht="15" customHeight="1" x14ac:dyDescent="0.2"/>
    <row r="127" spans="1:7" ht="15" customHeight="1" x14ac:dyDescent="0.2">
      <c r="A127" s="21" t="s">
        <v>220</v>
      </c>
    </row>
    <row r="128" spans="1:7" ht="15" customHeight="1" x14ac:dyDescent="0.2">
      <c r="A128" s="21" t="s">
        <v>10</v>
      </c>
    </row>
    <row r="129" spans="1:7" ht="27.75" x14ac:dyDescent="0.2">
      <c r="A129" s="63" t="s">
        <v>67</v>
      </c>
      <c r="B129" s="2" t="s">
        <v>140</v>
      </c>
      <c r="C129" s="2" t="s">
        <v>141</v>
      </c>
      <c r="D129" s="2" t="s">
        <v>142</v>
      </c>
      <c r="E129" s="2" t="s">
        <v>143</v>
      </c>
      <c r="F129" s="2" t="s">
        <v>144</v>
      </c>
      <c r="G129" s="2" t="s">
        <v>146</v>
      </c>
    </row>
    <row r="130" spans="1:7" ht="15" customHeight="1" x14ac:dyDescent="0.2">
      <c r="A130" s="32" t="s">
        <v>68</v>
      </c>
      <c r="B130" s="33">
        <v>0.29286939720505689</v>
      </c>
      <c r="C130" s="33">
        <v>0.30109100735219607</v>
      </c>
      <c r="D130" s="33">
        <v>0.31429100599874471</v>
      </c>
      <c r="E130" s="33">
        <v>0.32238962893898965</v>
      </c>
      <c r="F130" s="33">
        <v>0.32854675644732501</v>
      </c>
      <c r="G130" s="64">
        <f>(F130-B130)*100</f>
        <v>3.5677359242268114</v>
      </c>
    </row>
    <row r="131" spans="1:7" ht="15" customHeight="1" x14ac:dyDescent="0.2">
      <c r="A131" s="32" t="s">
        <v>77</v>
      </c>
      <c r="B131" s="33">
        <v>0.10480203874277529</v>
      </c>
      <c r="C131" s="33">
        <v>0.11271490818199219</v>
      </c>
      <c r="D131" s="33">
        <v>0.11762890098469959</v>
      </c>
      <c r="E131" s="33">
        <v>0.12040389212350847</v>
      </c>
      <c r="F131" s="33">
        <v>0.12256224167038597</v>
      </c>
      <c r="G131" s="64">
        <f t="shared" ref="G131:G132" si="12">(F131-B131)*100</f>
        <v>1.7760202927610687</v>
      </c>
    </row>
    <row r="132" spans="1:7" ht="15" customHeight="1" x14ac:dyDescent="0.2">
      <c r="A132" s="32" t="s">
        <v>78</v>
      </c>
      <c r="B132" s="33">
        <v>0.60232856405216784</v>
      </c>
      <c r="C132" s="33">
        <v>0.58619408446581167</v>
      </c>
      <c r="D132" s="33">
        <v>0.56808009301655571</v>
      </c>
      <c r="E132" s="33">
        <v>0.55720647893750186</v>
      </c>
      <c r="F132" s="33">
        <v>0.54889100188228901</v>
      </c>
      <c r="G132" s="64">
        <f t="shared" si="12"/>
        <v>-5.3437562169878827</v>
      </c>
    </row>
    <row r="133" spans="1:7" ht="15" customHeight="1" x14ac:dyDescent="0.2">
      <c r="A133" s="25" t="s">
        <v>0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51"/>
    </row>
    <row r="134" spans="1:7" ht="15" customHeight="1" x14ac:dyDescent="0.2"/>
    <row r="135" spans="1:7" ht="15" customHeight="1" x14ac:dyDescent="0.2"/>
    <row r="136" spans="1:7" ht="15" customHeight="1" x14ac:dyDescent="0.2">
      <c r="A136" s="21" t="s">
        <v>220</v>
      </c>
    </row>
    <row r="137" spans="1:7" ht="15" customHeight="1" x14ac:dyDescent="0.2">
      <c r="A137" s="21" t="s">
        <v>11</v>
      </c>
    </row>
    <row r="138" spans="1:7" ht="27.75" x14ac:dyDescent="0.2">
      <c r="A138" s="63" t="s">
        <v>67</v>
      </c>
      <c r="B138" s="2" t="s">
        <v>140</v>
      </c>
      <c r="C138" s="2" t="s">
        <v>141</v>
      </c>
      <c r="D138" s="2" t="s">
        <v>142</v>
      </c>
      <c r="E138" s="2" t="s">
        <v>143</v>
      </c>
      <c r="F138" s="2" t="s">
        <v>144</v>
      </c>
      <c r="G138" s="2" t="s">
        <v>146</v>
      </c>
    </row>
    <row r="139" spans="1:7" ht="15" customHeight="1" x14ac:dyDescent="0.2">
      <c r="A139" s="32" t="s">
        <v>68</v>
      </c>
      <c r="B139" s="33">
        <v>0.25145902055315911</v>
      </c>
      <c r="C139" s="33">
        <v>0.27495463979428003</v>
      </c>
      <c r="D139" s="33">
        <v>0.28913809060205048</v>
      </c>
      <c r="E139" s="33">
        <v>0.29791427544549176</v>
      </c>
      <c r="F139" s="33">
        <v>0.30358234641425691</v>
      </c>
      <c r="G139" s="64">
        <f>(F139-B139)*100</f>
        <v>5.2123325861097802</v>
      </c>
    </row>
    <row r="140" spans="1:7" ht="15" customHeight="1" x14ac:dyDescent="0.2">
      <c r="A140" s="32" t="s">
        <v>77</v>
      </c>
      <c r="B140" s="33">
        <v>0.19173886250770292</v>
      </c>
      <c r="C140" s="33">
        <v>0.19827957550679423</v>
      </c>
      <c r="D140" s="33">
        <v>0.20300724768326542</v>
      </c>
      <c r="E140" s="33">
        <v>0.20565081794256432</v>
      </c>
      <c r="F140" s="33">
        <v>0.20818142705101786</v>
      </c>
      <c r="G140" s="64">
        <f>(F140-B140)*100</f>
        <v>1.6442564543314941</v>
      </c>
    </row>
    <row r="141" spans="1:7" ht="15" customHeight="1" x14ac:dyDescent="0.2">
      <c r="A141" s="32" t="s">
        <v>78</v>
      </c>
      <c r="B141" s="33">
        <v>0.55680211693913795</v>
      </c>
      <c r="C141" s="33">
        <v>0.52676578469892577</v>
      </c>
      <c r="D141" s="33">
        <v>0.50785466171468407</v>
      </c>
      <c r="E141" s="33">
        <v>0.49643490661194395</v>
      </c>
      <c r="F141" s="33">
        <v>0.4882362265347252</v>
      </c>
      <c r="G141" s="64">
        <f>(F141-B141)*100</f>
        <v>-6.8565890404412748</v>
      </c>
    </row>
    <row r="142" spans="1:7" ht="15" customHeight="1" x14ac:dyDescent="0.2">
      <c r="A142" s="25" t="s">
        <v>0</v>
      </c>
      <c r="B142" s="14">
        <v>1</v>
      </c>
      <c r="C142" s="14">
        <v>1</v>
      </c>
      <c r="D142" s="14">
        <v>1</v>
      </c>
      <c r="E142" s="14">
        <v>1</v>
      </c>
      <c r="F142" s="14">
        <v>1</v>
      </c>
      <c r="G142" s="51"/>
    </row>
    <row r="143" spans="1:7" ht="15" customHeight="1" x14ac:dyDescent="0.2"/>
    <row r="144" spans="1:7" ht="15" customHeight="1" x14ac:dyDescent="0.2"/>
    <row r="145" spans="1:1" ht="15" customHeight="1" x14ac:dyDescent="0.2">
      <c r="A145" s="23" t="s">
        <v>27</v>
      </c>
    </row>
    <row r="146" spans="1:1" ht="15" customHeight="1" x14ac:dyDescent="0.2">
      <c r="A146" s="22" t="s">
        <v>25</v>
      </c>
    </row>
    <row r="147" spans="1:1" ht="15" customHeight="1" x14ac:dyDescent="0.2"/>
    <row r="148" spans="1:1" ht="15" customHeight="1" x14ac:dyDescent="0.2"/>
    <row r="149" spans="1:1" ht="15" customHeight="1" x14ac:dyDescent="0.2"/>
    <row r="150" spans="1:1" ht="15" customHeight="1" x14ac:dyDescent="0.2"/>
    <row r="151" spans="1:1" ht="15" customHeight="1" x14ac:dyDescent="0.2"/>
    <row r="152" spans="1:1" ht="15" customHeight="1" x14ac:dyDescent="0.2"/>
    <row r="153" spans="1:1" ht="15" customHeight="1" x14ac:dyDescent="0.2"/>
    <row r="154" spans="1:1" ht="15" customHeight="1" x14ac:dyDescent="0.2"/>
    <row r="155" spans="1:1" ht="15" customHeight="1" x14ac:dyDescent="0.2"/>
    <row r="156" spans="1:1" ht="15" customHeight="1" x14ac:dyDescent="0.2"/>
    <row r="157" spans="1:1" ht="15" customHeight="1" x14ac:dyDescent="0.2"/>
    <row r="158" spans="1:1" ht="15" customHeight="1" x14ac:dyDescent="0.2"/>
    <row r="159" spans="1:1" ht="15" customHeight="1" x14ac:dyDescent="0.2"/>
    <row r="160" spans="1:1" ht="15" customHeight="1" x14ac:dyDescent="0.2"/>
    <row r="161" s="137" customFormat="1" ht="15" customHeight="1" x14ac:dyDescent="0.2"/>
    <row r="162" s="137" customFormat="1" ht="15" customHeight="1" x14ac:dyDescent="0.2"/>
    <row r="163" s="137" customFormat="1" ht="15" customHeight="1" x14ac:dyDescent="0.2"/>
    <row r="164" s="137" customFormat="1" ht="15" customHeight="1" x14ac:dyDescent="0.2"/>
    <row r="165" s="137" customFormat="1" ht="15" customHeight="1" x14ac:dyDescent="0.2"/>
    <row r="166" s="137" customFormat="1" ht="15" customHeight="1" x14ac:dyDescent="0.2"/>
    <row r="167" s="137" customFormat="1" ht="15" customHeight="1" x14ac:dyDescent="0.2"/>
    <row r="168" s="137" customFormat="1" ht="15" customHeight="1" x14ac:dyDescent="0.2"/>
    <row r="169" s="137" customFormat="1" ht="15" customHeight="1" x14ac:dyDescent="0.2"/>
    <row r="170" s="137" customFormat="1" ht="15" customHeight="1" x14ac:dyDescent="0.2"/>
    <row r="171" s="137" customFormat="1" ht="15" customHeight="1" x14ac:dyDescent="0.2"/>
    <row r="172" s="137" customFormat="1" ht="15" customHeight="1" x14ac:dyDescent="0.2"/>
    <row r="173" s="137" customFormat="1" ht="15" customHeight="1" x14ac:dyDescent="0.2"/>
    <row r="174" s="137" customFormat="1" ht="15" customHeight="1" x14ac:dyDescent="0.2"/>
    <row r="175" s="137" customFormat="1" ht="15" customHeight="1" x14ac:dyDescent="0.2"/>
    <row r="176" s="137" customFormat="1" ht="15" customHeight="1" x14ac:dyDescent="0.2"/>
    <row r="177" s="137" customFormat="1" ht="15" customHeight="1" x14ac:dyDescent="0.2"/>
    <row r="178" s="137" customFormat="1" ht="15" customHeight="1" x14ac:dyDescent="0.2"/>
    <row r="179" s="137" customFormat="1" ht="15" customHeight="1" x14ac:dyDescent="0.2"/>
    <row r="180" s="137" customFormat="1" ht="15" customHeight="1" x14ac:dyDescent="0.2"/>
    <row r="181" s="137" customFormat="1" ht="15" customHeight="1" x14ac:dyDescent="0.2"/>
    <row r="182" s="137" customFormat="1" ht="15" customHeight="1" x14ac:dyDescent="0.2"/>
    <row r="183" s="137" customFormat="1" ht="15" customHeight="1" x14ac:dyDescent="0.2"/>
    <row r="184" s="137" customFormat="1" ht="15" customHeight="1" x14ac:dyDescent="0.2"/>
    <row r="185" s="137" customFormat="1" ht="15" customHeight="1" x14ac:dyDescent="0.2"/>
    <row r="186" s="137" customFormat="1" ht="15" customHeight="1" x14ac:dyDescent="0.2"/>
    <row r="187" s="137" customFormat="1" ht="15" customHeight="1" x14ac:dyDescent="0.2"/>
    <row r="188" s="137" customFormat="1" ht="15" customHeight="1" x14ac:dyDescent="0.2"/>
    <row r="189" s="137" customFormat="1" ht="15" customHeight="1" x14ac:dyDescent="0.2"/>
    <row r="190" s="137" customFormat="1" ht="15" customHeight="1" x14ac:dyDescent="0.2"/>
    <row r="191" s="137" customFormat="1" ht="15" customHeight="1" x14ac:dyDescent="0.2"/>
    <row r="192" s="137" customFormat="1" ht="15" customHeight="1" x14ac:dyDescent="0.2"/>
    <row r="193" s="137" customFormat="1" ht="15" customHeight="1" x14ac:dyDescent="0.2"/>
    <row r="194" s="137" customFormat="1" ht="15" customHeight="1" x14ac:dyDescent="0.2"/>
    <row r="195" s="137" customFormat="1" ht="15" customHeight="1" x14ac:dyDescent="0.2"/>
    <row r="196" s="137" customFormat="1" ht="15" customHeight="1" x14ac:dyDescent="0.2"/>
    <row r="197" s="137" customFormat="1" ht="15" customHeight="1" x14ac:dyDescent="0.2"/>
    <row r="198" s="137" customFormat="1" ht="15" customHeight="1" x14ac:dyDescent="0.2"/>
    <row r="199" s="137" customFormat="1" ht="15" customHeight="1" x14ac:dyDescent="0.2"/>
    <row r="200" s="137" customFormat="1" ht="15" customHeight="1" x14ac:dyDescent="0.2"/>
    <row r="201" s="137" customFormat="1" ht="15" customHeight="1" x14ac:dyDescent="0.2"/>
    <row r="202" s="137" customFormat="1" ht="15" customHeight="1" x14ac:dyDescent="0.2"/>
    <row r="203" s="137" customFormat="1" ht="15" customHeight="1" x14ac:dyDescent="0.2"/>
    <row r="204" s="137" customFormat="1" ht="15" customHeight="1" x14ac:dyDescent="0.2"/>
    <row r="205" s="137" customFormat="1" ht="15" customHeight="1" x14ac:dyDescent="0.2"/>
    <row r="206" s="137" customFormat="1" ht="15" customHeight="1" x14ac:dyDescent="0.2"/>
    <row r="207" s="137" customFormat="1" ht="15" customHeight="1" x14ac:dyDescent="0.2"/>
    <row r="208" s="137" customFormat="1" ht="15" customHeight="1" x14ac:dyDescent="0.2"/>
    <row r="209" s="137" customFormat="1" ht="15" customHeight="1" x14ac:dyDescent="0.2"/>
    <row r="210" s="137" customFormat="1" ht="15" customHeight="1" x14ac:dyDescent="0.2"/>
    <row r="211" s="137" customFormat="1" ht="15" customHeight="1" x14ac:dyDescent="0.2"/>
    <row r="212" s="137" customFormat="1" ht="15" customHeight="1" x14ac:dyDescent="0.2"/>
    <row r="213" s="137" customFormat="1" ht="15" customHeight="1" x14ac:dyDescent="0.2"/>
    <row r="214" s="137" customFormat="1" ht="15" customHeight="1" x14ac:dyDescent="0.2"/>
    <row r="215" s="137" customFormat="1" ht="15" customHeight="1" x14ac:dyDescent="0.2"/>
    <row r="216" s="137" customFormat="1" ht="15" customHeight="1" x14ac:dyDescent="0.2"/>
    <row r="217" s="137" customFormat="1" ht="15" customHeight="1" x14ac:dyDescent="0.2"/>
    <row r="218" s="137" customFormat="1" ht="15" customHeight="1" x14ac:dyDescent="0.2"/>
    <row r="219" s="137" customFormat="1" ht="15" customHeight="1" x14ac:dyDescent="0.2"/>
    <row r="220" s="137" customFormat="1" ht="15" customHeight="1" x14ac:dyDescent="0.2"/>
    <row r="221" s="137" customFormat="1" ht="15" customHeight="1" x14ac:dyDescent="0.2"/>
    <row r="222" s="137" customFormat="1" ht="15" customHeight="1" x14ac:dyDescent="0.2"/>
    <row r="223" s="137" customFormat="1" ht="15" customHeight="1" x14ac:dyDescent="0.2"/>
    <row r="224" s="137" customFormat="1" ht="15" customHeight="1" x14ac:dyDescent="0.2"/>
    <row r="225" s="137" customFormat="1" ht="15" customHeight="1" x14ac:dyDescent="0.2"/>
    <row r="226" s="137" customFormat="1" ht="15" customHeight="1" x14ac:dyDescent="0.2"/>
    <row r="227" s="137" customFormat="1" ht="15" customHeight="1" x14ac:dyDescent="0.2"/>
    <row r="228" s="137" customFormat="1" ht="15" customHeight="1" x14ac:dyDescent="0.2"/>
    <row r="229" s="137" customFormat="1" ht="15" customHeight="1" x14ac:dyDescent="0.2"/>
    <row r="230" s="137" customFormat="1" ht="15" customHeight="1" x14ac:dyDescent="0.2"/>
    <row r="231" s="137" customFormat="1" ht="15" customHeight="1" x14ac:dyDescent="0.2"/>
    <row r="232" s="137" customFormat="1" ht="15" customHeight="1" x14ac:dyDescent="0.2"/>
    <row r="233" s="137" customFormat="1" ht="15" customHeight="1" x14ac:dyDescent="0.2"/>
    <row r="234" s="137" customFormat="1" ht="15" customHeight="1" x14ac:dyDescent="0.2"/>
    <row r="235" s="137" customFormat="1" ht="15" customHeight="1" x14ac:dyDescent="0.2"/>
    <row r="236" s="137" customFormat="1" ht="15" customHeight="1" x14ac:dyDescent="0.2"/>
    <row r="237" s="137" customFormat="1" ht="15" customHeight="1" x14ac:dyDescent="0.2"/>
    <row r="238" s="137" customFormat="1" ht="15" customHeight="1" x14ac:dyDescent="0.2"/>
    <row r="239" s="137" customFormat="1" ht="15" customHeight="1" x14ac:dyDescent="0.2"/>
    <row r="240" s="137" customFormat="1" ht="15" customHeight="1" x14ac:dyDescent="0.2"/>
    <row r="241" s="137" customFormat="1" ht="15" customHeight="1" x14ac:dyDescent="0.2"/>
    <row r="242" s="137" customFormat="1" ht="15" customHeight="1" x14ac:dyDescent="0.2"/>
    <row r="243" s="137" customFormat="1" ht="15" customHeight="1" x14ac:dyDescent="0.2"/>
    <row r="244" s="137" customFormat="1" ht="15" customHeight="1" x14ac:dyDescent="0.2"/>
    <row r="245" s="137" customFormat="1" ht="15" customHeight="1" x14ac:dyDescent="0.2"/>
    <row r="246" s="137" customFormat="1" ht="15" customHeight="1" x14ac:dyDescent="0.2"/>
    <row r="247" s="137" customFormat="1" ht="15" customHeight="1" x14ac:dyDescent="0.2"/>
    <row r="248" s="137" customFormat="1" ht="15" customHeight="1" x14ac:dyDescent="0.2"/>
    <row r="249" s="137" customFormat="1" ht="15" customHeight="1" x14ac:dyDescent="0.2"/>
    <row r="250" s="137" customFormat="1" ht="15" customHeight="1" x14ac:dyDescent="0.2"/>
    <row r="251" s="137" customFormat="1" ht="15" customHeight="1" x14ac:dyDescent="0.2"/>
    <row r="252" s="137" customFormat="1" ht="15" customHeight="1" x14ac:dyDescent="0.2"/>
    <row r="253" s="137" customFormat="1" ht="15" customHeight="1" x14ac:dyDescent="0.2"/>
    <row r="254" s="137" customFormat="1" ht="15" customHeight="1" x14ac:dyDescent="0.2"/>
    <row r="255" s="137" customFormat="1" ht="15" customHeight="1" x14ac:dyDescent="0.2"/>
    <row r="256" s="137" customFormat="1" ht="15" customHeight="1" x14ac:dyDescent="0.2"/>
    <row r="257" s="137" customFormat="1" ht="15" customHeight="1" x14ac:dyDescent="0.2"/>
    <row r="258" s="137" customFormat="1" ht="15" customHeight="1" x14ac:dyDescent="0.2"/>
    <row r="259" s="137" customFormat="1" ht="15" customHeight="1" x14ac:dyDescent="0.2"/>
    <row r="260" s="137" customFormat="1" ht="15" customHeight="1" x14ac:dyDescent="0.2"/>
    <row r="261" s="137" customFormat="1" ht="15" customHeight="1" x14ac:dyDescent="0.2"/>
    <row r="262" s="137" customFormat="1" ht="15" customHeight="1" x14ac:dyDescent="0.2"/>
    <row r="263" s="137" customFormat="1" ht="15" customHeight="1" x14ac:dyDescent="0.2"/>
    <row r="264" s="137" customFormat="1" ht="15" customHeight="1" x14ac:dyDescent="0.2"/>
    <row r="265" s="137" customFormat="1" ht="15" customHeight="1" x14ac:dyDescent="0.2"/>
    <row r="266" s="137" customFormat="1" ht="15" customHeight="1" x14ac:dyDescent="0.2"/>
    <row r="267" s="137" customFormat="1" ht="15" customHeight="1" x14ac:dyDescent="0.2"/>
    <row r="268" s="137" customFormat="1" ht="15" customHeight="1" x14ac:dyDescent="0.2"/>
    <row r="269" s="137" customFormat="1" ht="15" customHeight="1" x14ac:dyDescent="0.2"/>
    <row r="270" s="137" customFormat="1" ht="15" customHeight="1" x14ac:dyDescent="0.2"/>
    <row r="271" s="137" customFormat="1" ht="15" customHeight="1" x14ac:dyDescent="0.2"/>
    <row r="272" s="137" customFormat="1" ht="15" customHeight="1" x14ac:dyDescent="0.2"/>
    <row r="273" s="137" customFormat="1" ht="15" customHeight="1" x14ac:dyDescent="0.2"/>
    <row r="274" s="137" customFormat="1" ht="15" customHeight="1" x14ac:dyDescent="0.2"/>
    <row r="275" s="137" customFormat="1" ht="15" customHeight="1" x14ac:dyDescent="0.2"/>
    <row r="276" s="137" customFormat="1" ht="15" customHeight="1" x14ac:dyDescent="0.2"/>
    <row r="277" s="137" customFormat="1" ht="15" customHeight="1" x14ac:dyDescent="0.2"/>
    <row r="278" s="137" customFormat="1" ht="15" customHeight="1" x14ac:dyDescent="0.2"/>
    <row r="279" s="137" customFormat="1" ht="15" customHeight="1" x14ac:dyDescent="0.2"/>
    <row r="280" s="137" customFormat="1" ht="15" customHeight="1" x14ac:dyDescent="0.2"/>
    <row r="281" s="137" customFormat="1" ht="15" customHeight="1" x14ac:dyDescent="0.2"/>
    <row r="282" s="137" customFormat="1" ht="15" customHeight="1" x14ac:dyDescent="0.2"/>
    <row r="283" s="137" customFormat="1" ht="15" customHeight="1" x14ac:dyDescent="0.2"/>
    <row r="284" s="137" customFormat="1" ht="15" customHeight="1" x14ac:dyDescent="0.2"/>
    <row r="285" s="137" customFormat="1" ht="15" customHeight="1" x14ac:dyDescent="0.2"/>
    <row r="286" s="137" customFormat="1" ht="15" customHeight="1" x14ac:dyDescent="0.2"/>
    <row r="287" s="137" customFormat="1" ht="15" customHeight="1" x14ac:dyDescent="0.2"/>
    <row r="288" s="137" customFormat="1" ht="15" customHeight="1" x14ac:dyDescent="0.2"/>
    <row r="289" s="137" customFormat="1" ht="15" customHeight="1" x14ac:dyDescent="0.2"/>
    <row r="290" s="137" customFormat="1" ht="15" customHeight="1" x14ac:dyDescent="0.2"/>
    <row r="291" s="137" customFormat="1" ht="15" customHeight="1" x14ac:dyDescent="0.2"/>
    <row r="292" s="137" customFormat="1" ht="15" customHeight="1" x14ac:dyDescent="0.2"/>
    <row r="293" s="137" customFormat="1" ht="15" customHeight="1" x14ac:dyDescent="0.2"/>
    <row r="294" s="137" customFormat="1" ht="15" customHeight="1" x14ac:dyDescent="0.2"/>
    <row r="295" s="137" customFormat="1" ht="15" customHeight="1" x14ac:dyDescent="0.2"/>
    <row r="296" s="137" customFormat="1" ht="15" customHeight="1" x14ac:dyDescent="0.2"/>
    <row r="297" s="137" customFormat="1" ht="15" customHeight="1" x14ac:dyDescent="0.2"/>
    <row r="298" s="137" customFormat="1" ht="15" customHeight="1" x14ac:dyDescent="0.2"/>
    <row r="299" s="137" customFormat="1" ht="15" customHeight="1" x14ac:dyDescent="0.2"/>
    <row r="300" s="137" customFormat="1" ht="15" customHeight="1" x14ac:dyDescent="0.2"/>
    <row r="301" s="137" customFormat="1" ht="15" customHeight="1" x14ac:dyDescent="0.2"/>
    <row r="302" s="137" customFormat="1" ht="15" customHeight="1" x14ac:dyDescent="0.2"/>
    <row r="303" s="137" customFormat="1" ht="15" customHeight="1" x14ac:dyDescent="0.2"/>
    <row r="304" s="137" customFormat="1" ht="15" customHeight="1" x14ac:dyDescent="0.2"/>
    <row r="305" s="137" customFormat="1" ht="15" customHeight="1" x14ac:dyDescent="0.2"/>
    <row r="306" s="137" customFormat="1" ht="15" customHeight="1" x14ac:dyDescent="0.2"/>
    <row r="307" s="137" customFormat="1" ht="15" customHeight="1" x14ac:dyDescent="0.2"/>
    <row r="308" s="137" customFormat="1" ht="15" customHeight="1" x14ac:dyDescent="0.2"/>
    <row r="309" s="137" customFormat="1" ht="15" customHeight="1" x14ac:dyDescent="0.2"/>
    <row r="310" s="137" customFormat="1" ht="15" customHeight="1" x14ac:dyDescent="0.2"/>
    <row r="311" s="137" customFormat="1" ht="15" customHeight="1" x14ac:dyDescent="0.2"/>
    <row r="312" s="137" customFormat="1" ht="15" customHeight="1" x14ac:dyDescent="0.2"/>
    <row r="313" s="137" customFormat="1" ht="15" customHeight="1" x14ac:dyDescent="0.2"/>
    <row r="314" s="137" customFormat="1" ht="15" customHeight="1" x14ac:dyDescent="0.2"/>
    <row r="315" s="137" customFormat="1" ht="15" customHeight="1" x14ac:dyDescent="0.2"/>
    <row r="316" s="137" customFormat="1" ht="15" customHeight="1" x14ac:dyDescent="0.2"/>
    <row r="317" s="137" customFormat="1" ht="15" customHeight="1" x14ac:dyDescent="0.2"/>
    <row r="318" s="137" customFormat="1" ht="15" customHeight="1" x14ac:dyDescent="0.2"/>
    <row r="319" s="137" customFormat="1" ht="15" customHeight="1" x14ac:dyDescent="0.2"/>
    <row r="320" s="137" customFormat="1" ht="15" customHeight="1" x14ac:dyDescent="0.2"/>
    <row r="321" s="137" customFormat="1" ht="15" customHeight="1" x14ac:dyDescent="0.2"/>
    <row r="322" s="137" customFormat="1" ht="15" customHeight="1" x14ac:dyDescent="0.2"/>
    <row r="323" s="137" customFormat="1" ht="15" customHeight="1" x14ac:dyDescent="0.2"/>
    <row r="324" s="137" customFormat="1" ht="15" customHeight="1" x14ac:dyDescent="0.2"/>
    <row r="325" s="137" customFormat="1" ht="15" customHeight="1" x14ac:dyDescent="0.2"/>
    <row r="326" s="137" customFormat="1" ht="15" customHeight="1" x14ac:dyDescent="0.2"/>
    <row r="327" s="137" customFormat="1" ht="15" customHeight="1" x14ac:dyDescent="0.2"/>
    <row r="328" s="137" customFormat="1" ht="15" customHeight="1" x14ac:dyDescent="0.2"/>
    <row r="329" s="137" customFormat="1" ht="15" customHeight="1" x14ac:dyDescent="0.2"/>
    <row r="330" s="137" customFormat="1" ht="15" customHeight="1" x14ac:dyDescent="0.2"/>
    <row r="331" s="137" customFormat="1" ht="15" customHeight="1" x14ac:dyDescent="0.2"/>
    <row r="332" s="137" customFormat="1" ht="15" customHeight="1" x14ac:dyDescent="0.2"/>
    <row r="333" s="137" customFormat="1" ht="15" customHeight="1" x14ac:dyDescent="0.2"/>
    <row r="334" s="137" customFormat="1" ht="15" customHeight="1" x14ac:dyDescent="0.2"/>
    <row r="335" s="137" customFormat="1" ht="15" customHeight="1" x14ac:dyDescent="0.2"/>
    <row r="336" s="137" customFormat="1" ht="15" customHeight="1" x14ac:dyDescent="0.2"/>
    <row r="337" s="137" customFormat="1" ht="15" customHeight="1" x14ac:dyDescent="0.2"/>
    <row r="338" s="137" customFormat="1" ht="15" customHeight="1" x14ac:dyDescent="0.2"/>
    <row r="339" s="137" customFormat="1" ht="15" customHeight="1" x14ac:dyDescent="0.2"/>
    <row r="340" s="137" customFormat="1" ht="15" customHeight="1" x14ac:dyDescent="0.2"/>
    <row r="341" s="137" customFormat="1" ht="15" customHeight="1" x14ac:dyDescent="0.2"/>
    <row r="342" s="137" customFormat="1" ht="15" customHeight="1" x14ac:dyDescent="0.2"/>
    <row r="343" s="137" customFormat="1" ht="15" customHeight="1" x14ac:dyDescent="0.2"/>
    <row r="344" s="137" customFormat="1" ht="15" customHeight="1" x14ac:dyDescent="0.2"/>
    <row r="345" s="137" customFormat="1" ht="15" customHeight="1" x14ac:dyDescent="0.2"/>
    <row r="346" s="137" customFormat="1" ht="15" customHeight="1" x14ac:dyDescent="0.2"/>
    <row r="347" s="137" customFormat="1" ht="15" customHeight="1" x14ac:dyDescent="0.2"/>
    <row r="348" s="137" customFormat="1" ht="15" customHeight="1" x14ac:dyDescent="0.2"/>
    <row r="349" s="137" customFormat="1" ht="15" customHeight="1" x14ac:dyDescent="0.2"/>
    <row r="350" s="137" customFormat="1" ht="15" customHeight="1" x14ac:dyDescent="0.2"/>
    <row r="351" s="137" customFormat="1" ht="15" customHeight="1" x14ac:dyDescent="0.2"/>
    <row r="352" s="137" customFormat="1" ht="15" customHeight="1" x14ac:dyDescent="0.2"/>
    <row r="353" s="137" customFormat="1" ht="15" customHeight="1" x14ac:dyDescent="0.2"/>
    <row r="354" s="137" customFormat="1" ht="15" customHeight="1" x14ac:dyDescent="0.2"/>
    <row r="355" s="137" customFormat="1" ht="15" customHeight="1" x14ac:dyDescent="0.2"/>
    <row r="356" s="137" customFormat="1" ht="15" customHeight="1" x14ac:dyDescent="0.2"/>
    <row r="357" s="137" customFormat="1" ht="15" customHeight="1" x14ac:dyDescent="0.2"/>
    <row r="358" s="137" customFormat="1" ht="15" customHeight="1" x14ac:dyDescent="0.2"/>
    <row r="359" s="137" customFormat="1" ht="15" customHeight="1" x14ac:dyDescent="0.2"/>
    <row r="360" s="137" customFormat="1" ht="15" customHeight="1" x14ac:dyDescent="0.2"/>
    <row r="361" s="137" customFormat="1" ht="15" customHeight="1" x14ac:dyDescent="0.2"/>
    <row r="362" s="137" customFormat="1" ht="15" customHeight="1" x14ac:dyDescent="0.2"/>
    <row r="363" s="137" customFormat="1" ht="15" customHeight="1" x14ac:dyDescent="0.2"/>
    <row r="364" s="137" customFormat="1" ht="15" customHeight="1" x14ac:dyDescent="0.2"/>
    <row r="365" s="137" customFormat="1" ht="15" customHeight="1" x14ac:dyDescent="0.2"/>
    <row r="366" s="137" customFormat="1" ht="15" customHeight="1" x14ac:dyDescent="0.2"/>
    <row r="367" s="137" customFormat="1" ht="15" customHeight="1" x14ac:dyDescent="0.2"/>
    <row r="368" s="137" customFormat="1" ht="15" customHeight="1" x14ac:dyDescent="0.2"/>
    <row r="369" s="137" customFormat="1" ht="15" customHeight="1" x14ac:dyDescent="0.2"/>
    <row r="370" s="137" customFormat="1" ht="15" customHeight="1" x14ac:dyDescent="0.2"/>
    <row r="371" s="137" customFormat="1" ht="15" customHeight="1" x14ac:dyDescent="0.2"/>
    <row r="372" s="137" customFormat="1" ht="15" customHeight="1" x14ac:dyDescent="0.2"/>
    <row r="373" s="137" customFormat="1" ht="15" customHeight="1" x14ac:dyDescent="0.2"/>
    <row r="374" s="137" customFormat="1" ht="15" customHeight="1" x14ac:dyDescent="0.2"/>
    <row r="375" s="137" customFormat="1" ht="15" customHeight="1" x14ac:dyDescent="0.2"/>
    <row r="376" s="137" customFormat="1" ht="15" customHeight="1" x14ac:dyDescent="0.2"/>
    <row r="377" s="137" customFormat="1" ht="15" customHeight="1" x14ac:dyDescent="0.2"/>
    <row r="378" s="137" customFormat="1" ht="15" customHeight="1" x14ac:dyDescent="0.2"/>
    <row r="379" s="137" customFormat="1" ht="15" customHeight="1" x14ac:dyDescent="0.2"/>
    <row r="380" s="137" customFormat="1" ht="15" customHeight="1" x14ac:dyDescent="0.2"/>
    <row r="381" s="137" customFormat="1" ht="15" customHeight="1" x14ac:dyDescent="0.2"/>
    <row r="382" s="137" customFormat="1" ht="15" customHeight="1" x14ac:dyDescent="0.2"/>
    <row r="383" s="137" customFormat="1" ht="15" customHeight="1" x14ac:dyDescent="0.2"/>
    <row r="384" s="137" customFormat="1" ht="15" customHeight="1" x14ac:dyDescent="0.2"/>
    <row r="385" s="137" customFormat="1" ht="15" customHeight="1" x14ac:dyDescent="0.2"/>
    <row r="386" s="137" customFormat="1" ht="15" customHeight="1" x14ac:dyDescent="0.2"/>
    <row r="387" s="137" customFormat="1" ht="15" customHeight="1" x14ac:dyDescent="0.2"/>
    <row r="388" s="137" customFormat="1" ht="15" customHeight="1" x14ac:dyDescent="0.2"/>
    <row r="389" s="137" customFormat="1" ht="15" customHeight="1" x14ac:dyDescent="0.2"/>
    <row r="390" s="137" customFormat="1" ht="15" customHeight="1" x14ac:dyDescent="0.2"/>
    <row r="391" s="137" customFormat="1" ht="15" customHeight="1" x14ac:dyDescent="0.2"/>
    <row r="392" s="137" customFormat="1" ht="15" customHeight="1" x14ac:dyDescent="0.2"/>
    <row r="393" s="137" customFormat="1" ht="15" customHeight="1" x14ac:dyDescent="0.2"/>
    <row r="394" s="137" customFormat="1" ht="15" customHeight="1" x14ac:dyDescent="0.2"/>
    <row r="395" s="137" customFormat="1" ht="15" customHeight="1" x14ac:dyDescent="0.2"/>
    <row r="396" s="137" customFormat="1" ht="15" customHeight="1" x14ac:dyDescent="0.2"/>
    <row r="397" s="137" customFormat="1" ht="15" customHeight="1" x14ac:dyDescent="0.2"/>
    <row r="398" s="137" customFormat="1" ht="15" customHeight="1" x14ac:dyDescent="0.2"/>
    <row r="399" s="137" customFormat="1" ht="15" customHeight="1" x14ac:dyDescent="0.2"/>
    <row r="400" s="137" customFormat="1" ht="15" customHeight="1" x14ac:dyDescent="0.2"/>
    <row r="401" s="137" customFormat="1" ht="15" customHeight="1" x14ac:dyDescent="0.2"/>
    <row r="402" s="137" customFormat="1" ht="15" customHeight="1" x14ac:dyDescent="0.2"/>
    <row r="403" s="137" customFormat="1" ht="15" customHeight="1" x14ac:dyDescent="0.2"/>
    <row r="404" s="137" customFormat="1" ht="15" customHeight="1" x14ac:dyDescent="0.2"/>
    <row r="405" s="137" customFormat="1" ht="15" customHeight="1" x14ac:dyDescent="0.2"/>
    <row r="406" s="137" customFormat="1" ht="15" customHeight="1" x14ac:dyDescent="0.2"/>
    <row r="407" s="137" customFormat="1" ht="15" customHeight="1" x14ac:dyDescent="0.2"/>
    <row r="408" s="137" customFormat="1" ht="15" customHeight="1" x14ac:dyDescent="0.2"/>
    <row r="409" s="137" customFormat="1" ht="15" customHeight="1" x14ac:dyDescent="0.2"/>
    <row r="410" s="137" customFormat="1" ht="15" customHeight="1" x14ac:dyDescent="0.2"/>
    <row r="411" s="137" customFormat="1" ht="15" customHeight="1" x14ac:dyDescent="0.2"/>
    <row r="412" s="137" customFormat="1" ht="15" customHeight="1" x14ac:dyDescent="0.2"/>
    <row r="413" s="137" customFormat="1" ht="15" customHeight="1" x14ac:dyDescent="0.2"/>
    <row r="414" s="137" customFormat="1" ht="15" customHeight="1" x14ac:dyDescent="0.2"/>
    <row r="415" s="137" customFormat="1" ht="15" customHeight="1" x14ac:dyDescent="0.2"/>
    <row r="416" s="137" customFormat="1" ht="15" customHeight="1" x14ac:dyDescent="0.2"/>
    <row r="417" s="137" customFormat="1" ht="15" customHeight="1" x14ac:dyDescent="0.2"/>
    <row r="418" s="137" customFormat="1" ht="15" customHeight="1" x14ac:dyDescent="0.2"/>
    <row r="419" s="137" customFormat="1" ht="15" customHeight="1" x14ac:dyDescent="0.2"/>
    <row r="420" s="137" customFormat="1" ht="15" customHeight="1" x14ac:dyDescent="0.2"/>
    <row r="421" s="137" customFormat="1" ht="15" customHeight="1" x14ac:dyDescent="0.2"/>
    <row r="422" s="137" customFormat="1" ht="15" customHeight="1" x14ac:dyDescent="0.2"/>
    <row r="423" s="137" customFormat="1" ht="15" customHeight="1" x14ac:dyDescent="0.2"/>
    <row r="424" s="137" customFormat="1" ht="15" customHeight="1" x14ac:dyDescent="0.2"/>
    <row r="425" s="137" customFormat="1" ht="15" customHeight="1" x14ac:dyDescent="0.2"/>
    <row r="426" s="137" customFormat="1" ht="15" customHeight="1" x14ac:dyDescent="0.2"/>
    <row r="427" s="137" customFormat="1" ht="15" customHeight="1" x14ac:dyDescent="0.2"/>
    <row r="428" s="137" customFormat="1" ht="15" customHeight="1" x14ac:dyDescent="0.2"/>
    <row r="429" s="137" customFormat="1" ht="15" customHeight="1" x14ac:dyDescent="0.2"/>
    <row r="430" s="137" customFormat="1" ht="15" customHeight="1" x14ac:dyDescent="0.2"/>
    <row r="431" s="137" customFormat="1" ht="15" customHeight="1" x14ac:dyDescent="0.2"/>
    <row r="432" s="137" customFormat="1" ht="15" customHeight="1" x14ac:dyDescent="0.2"/>
    <row r="433" s="137" customFormat="1" ht="15" customHeight="1" x14ac:dyDescent="0.2"/>
    <row r="434" s="137" customFormat="1" ht="15" customHeight="1" x14ac:dyDescent="0.2"/>
    <row r="435" s="137" customFormat="1" ht="15" customHeight="1" x14ac:dyDescent="0.2"/>
    <row r="436" s="137" customFormat="1" ht="15" customHeight="1" x14ac:dyDescent="0.2"/>
    <row r="437" s="137" customFormat="1" ht="15" customHeight="1" x14ac:dyDescent="0.2"/>
    <row r="438" s="137" customFormat="1" ht="15" customHeight="1" x14ac:dyDescent="0.2"/>
    <row r="439" s="137" customFormat="1" ht="15" customHeight="1" x14ac:dyDescent="0.2"/>
    <row r="440" s="137" customFormat="1" ht="15" customHeight="1" x14ac:dyDescent="0.2"/>
    <row r="441" s="137" customFormat="1" ht="15" customHeight="1" x14ac:dyDescent="0.2"/>
    <row r="442" s="137" customFormat="1" ht="15" customHeight="1" x14ac:dyDescent="0.2"/>
    <row r="443" s="137" customFormat="1" ht="15" customHeight="1" x14ac:dyDescent="0.2"/>
    <row r="444" s="137" customFormat="1" ht="15" customHeight="1" x14ac:dyDescent="0.2"/>
    <row r="445" s="137" customFormat="1" ht="15" customHeight="1" x14ac:dyDescent="0.2"/>
    <row r="446" s="137" customFormat="1" ht="15" customHeight="1" x14ac:dyDescent="0.2"/>
    <row r="447" s="137" customFormat="1" ht="15" customHeight="1" x14ac:dyDescent="0.2"/>
    <row r="448" s="137" customFormat="1" ht="15" customHeight="1" x14ac:dyDescent="0.2"/>
    <row r="449" s="137" customFormat="1" ht="15" customHeight="1" x14ac:dyDescent="0.2"/>
    <row r="450" s="137" customFormat="1" ht="15" customHeight="1" x14ac:dyDescent="0.2"/>
    <row r="451" s="137" customFormat="1" ht="15" customHeight="1" x14ac:dyDescent="0.2"/>
    <row r="452" s="137" customFormat="1" ht="15" customHeight="1" x14ac:dyDescent="0.2"/>
    <row r="453" s="137" customFormat="1" ht="15" customHeight="1" x14ac:dyDescent="0.2"/>
    <row r="454" s="137" customFormat="1" ht="15" customHeight="1" x14ac:dyDescent="0.2"/>
    <row r="455" s="137" customFormat="1" ht="15" customHeight="1" x14ac:dyDescent="0.2"/>
    <row r="456" s="137" customFormat="1" ht="15" customHeight="1" x14ac:dyDescent="0.2"/>
    <row r="457" s="137" customFormat="1" ht="15" customHeight="1" x14ac:dyDescent="0.2"/>
    <row r="458" s="137" customFormat="1" ht="15" customHeight="1" x14ac:dyDescent="0.2"/>
    <row r="459" s="137" customFormat="1" ht="15" customHeight="1" x14ac:dyDescent="0.2"/>
    <row r="460" s="137" customFormat="1" ht="15" customHeight="1" x14ac:dyDescent="0.2"/>
    <row r="461" s="137" customFormat="1" ht="15" customHeight="1" x14ac:dyDescent="0.2"/>
    <row r="462" s="137" customFormat="1" ht="15" customHeight="1" x14ac:dyDescent="0.2"/>
    <row r="463" s="137" customFormat="1" ht="15" customHeight="1" x14ac:dyDescent="0.2"/>
  </sheetData>
  <hyperlinks>
    <hyperlink ref="A3" location="Índice!A1" display="Volver al índice" xr:uid="{47A72FDB-1109-4EAA-8041-4C672D2AAFD9}"/>
    <hyperlink ref="A146" location="Índice!A1" display="Volver al índice" xr:uid="{966E0CA9-4C6B-4485-A141-5A78E2AD4C6D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Acceso Inmediato Cifra Contexto</vt:lpstr>
      <vt:lpstr>Acceso Inmediato a ES </vt:lpstr>
      <vt:lpstr>Tipos IES a las que acceden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Juan Salamanca Velazquez</cp:lastModifiedBy>
  <cp:lastPrinted>2013-08-26T19:15:47Z</cp:lastPrinted>
  <dcterms:created xsi:type="dcterms:W3CDTF">2012-05-11T20:13:46Z</dcterms:created>
  <dcterms:modified xsi:type="dcterms:W3CDTF">2025-09-05T16:22:24Z</dcterms:modified>
</cp:coreProperties>
</file>